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25" windowWidth="11625" windowHeight="5865" firstSheet="2" activeTab="2"/>
  </bookViews>
  <sheets>
    <sheet name="расчет дотаций мо" sheetId="1" state="hidden" r:id="rId1"/>
    <sheet name="бюджет прогноз 06" sheetId="2" state="hidden" r:id="rId2"/>
    <sheet name="Печенга" sheetId="3" r:id="rId3"/>
  </sheets>
  <definedNames>
    <definedName name="_xlnm.Print_Area" localSheetId="2">'Печенга'!$A$1:$E$48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K1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пропорц. численности</t>
        </r>
      </text>
    </comment>
    <comment ref="K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РАСПРЕДЕЛЕН ПРОПОРЦ. ЧИСЛЕННОСТИ</t>
        </r>
      </text>
    </comment>
  </commentList>
</comments>
</file>

<file path=xl/sharedStrings.xml><?xml version="1.0" encoding="utf-8"?>
<sst xmlns="http://schemas.openxmlformats.org/spreadsheetml/2006/main" count="528" uniqueCount="464">
  <si>
    <t>Доходы  бюджетов поселений от реализации имущества  находящегося в оперативном управлении учреждений, находящихся в введении органов  поселений (в части реализации основных средств  по указанному имуществу)</t>
  </si>
  <si>
    <t>016 1 14 02032 03 0000 440</t>
  </si>
  <si>
    <t>Доходы  бюджетов городских округов от реализации имущества  находящегося в оперативном управлении учреждений, находящихся в введении органов  управления городских округов (в части материальных запасов  по указанному имуществу)</t>
  </si>
  <si>
    <t>Доходы местных бюджетов от реализации имущества  находящегося в оперативном управлении учреждений, находящихся в введении органов  местного самоуправления (в части материальных запасов  по указанному имуществу)</t>
  </si>
  <si>
    <t>016 1 14 02033 03 0000 410</t>
  </si>
  <si>
    <t>016 1 14 02031 03 0000 410</t>
  </si>
  <si>
    <t>Доходы от реализации имущества   муниципальных унитарных предприятий, (в части реализацииосновных средств  по указанному имуществу)</t>
  </si>
  <si>
    <t>016 1 14 02031 10 0000 440</t>
  </si>
  <si>
    <t>Доходы местных бюджетов  от реализации иного  имущества  находящегося в собственности городских округов (в части реализации основных средств по указанному имуществу)</t>
  </si>
  <si>
    <t xml:space="preserve">Налог на имущество </t>
  </si>
  <si>
    <t>000 1 09 04040 01 0000 110</t>
  </si>
  <si>
    <t>Налог с имущества, переходящего в порядке наследования и дарения</t>
  </si>
  <si>
    <t>Диведенды по акциям и доходы от прочих форм участия в капитале, находящихся вгосударственной и муниципальной собственности</t>
  </si>
  <si>
    <t>Доходы от размещения средств бюджета</t>
  </si>
  <si>
    <t>Проценты, полученные от предоставления бюджетных кредитов внутри страны</t>
  </si>
  <si>
    <t>016 1 11 05011 01 0000 120</t>
  </si>
  <si>
    <t>Арендная плата за земли и поступления от продажжи  права на заключение договоров аренды ( за исключением земельных участков, предназначенных для жилищного строительства) до разграничения государственной собственности на землю зачисляемые в бюджеты поселений</t>
  </si>
  <si>
    <t>000 1 11 05012  04 0000 120</t>
  </si>
  <si>
    <t>по новой классификации</t>
  </si>
  <si>
    <t>000 1 11 05024 04 0000 120</t>
  </si>
  <si>
    <t>000 1 11 05025 05 0000 120</t>
  </si>
  <si>
    <t>000 1 11 05025 10 0000 120</t>
  </si>
  <si>
    <t>000 1 11 05035 10 0000 120</t>
  </si>
  <si>
    <t>000 1 11 07000 00 0000 120</t>
  </si>
  <si>
    <t>000 1 11 07014 04 0000 120</t>
  </si>
  <si>
    <t>000 1 11 07015 05 0000 120</t>
  </si>
  <si>
    <t>000 1 11 07015 10 0000 120</t>
  </si>
  <si>
    <t>Невыясненные поступления , зачисляемые бюджеты муниципальных районов</t>
  </si>
  <si>
    <t>Доходы от оказания платных услуг и компенсации затрат государства</t>
  </si>
  <si>
    <t>Лицензионные сборы</t>
  </si>
  <si>
    <t>000 1 13 00000 00 0000 000</t>
  </si>
  <si>
    <t>000 1 13 02000 00 0000 000</t>
  </si>
  <si>
    <t>Сборы за выдачу лицензий на розничную продажу алкогольной продукции</t>
  </si>
  <si>
    <t>000 1 13 02020 00 0000 130</t>
  </si>
  <si>
    <t>000 1 16 90050 05 0000 140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</si>
  <si>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</si>
  <si>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000 1 16 90050 10 0000 140</t>
  </si>
  <si>
    <t>Прочие поступления от денежных взысканий (штрафов) и иных сумм в возмещении ущерба, зачисляемые в бюджеты поселений</t>
  </si>
  <si>
    <t>Налог на доходы физических лиц с доходов, полученных   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сертификатов участия, выданных управляющим ипотечным покрытием до 1 января 2007 года</t>
  </si>
  <si>
    <t>Итого налоговые и неналоговые доходы</t>
  </si>
  <si>
    <t>100.100</t>
  </si>
  <si>
    <t>процент отчислений в бюджет муниципального района    (%)</t>
  </si>
  <si>
    <t xml:space="preserve">Проект консолидированного бюджета на 2006 год </t>
  </si>
  <si>
    <t>Дот(П)j = (РФФПП : Нп(мр)) * Нij(vh0</t>
  </si>
  <si>
    <t>МО</t>
  </si>
  <si>
    <t xml:space="preserve">ГП Заполярный </t>
  </si>
  <si>
    <t>ГП Никель</t>
  </si>
  <si>
    <t>ГП Печенга</t>
  </si>
  <si>
    <t>СП Корзуново</t>
  </si>
  <si>
    <t>Всего</t>
  </si>
  <si>
    <t>Объем районого фонда финансовой поддержки поселений в части, формируемой за счет субвенций из регионального фонда компенсаций (РФФФПП) тыс.руб.</t>
  </si>
  <si>
    <t>Суммарная численность постоянного населения поселений муниципального района на 1 января текущего года (Нн(мр)) тыс.чел</t>
  </si>
  <si>
    <t>суммарная численность постоянного населения j-го поселения на 1 января  текущего финансового года (Нjn(мр) тыс.чел.</t>
  </si>
  <si>
    <t>х</t>
  </si>
  <si>
    <t>расчетная сумма дотаций на 1 человека тыс.руб.</t>
  </si>
  <si>
    <t>Расчет дотааций муниципальным образованиям по методике расчета дотаций Приложение № 1к ЗМО от 18.10.2005 №  663-01-ЗМО</t>
  </si>
  <si>
    <t>Расчетная сумма дотации (Дот(П)j тыс.руб.</t>
  </si>
  <si>
    <t>182 1 05 01000 00 0000 110</t>
  </si>
  <si>
    <t>000 1 09 03025 01 0000 110</t>
  </si>
  <si>
    <t>000 1 09 04000 00 0000 110</t>
  </si>
  <si>
    <t>000 1 11 01000 00 0000 120</t>
  </si>
  <si>
    <t>000 1 11 02000 00 0000 120</t>
  </si>
  <si>
    <t>000 1 11 03000 00 0000 120</t>
  </si>
  <si>
    <t>000 1 11 08045 05 0000 120</t>
  </si>
  <si>
    <t>000 1 11 08044 04 0000 120</t>
  </si>
  <si>
    <t>000 1 11 08045 10 0000 120</t>
  </si>
  <si>
    <t>Прочие поступления от использования имущества, находящегося в собственности городских округов</t>
  </si>
  <si>
    <t>Прочие поступления от использования имущества, находящегося в собственности муниципальных районов</t>
  </si>
  <si>
    <t>Прочие поступления от использования имущества, находящегося в собственности поселений</t>
  </si>
  <si>
    <t>Сборы за выдачу органами местного самоуправления лицензий на розничную продажу алкогольной продукции, зачисляемые в бюджеты городских округов</t>
  </si>
  <si>
    <t>Сборы за выдачу органами местного самоуправления лицензий на розничную продажу алкогольной продукции, зачисляемые в бюджеты муниципальных районов</t>
  </si>
  <si>
    <t>000 1 13 02023 05 0000 130</t>
  </si>
  <si>
    <t>000 1 13 02034 01  0000 130</t>
  </si>
  <si>
    <t>Прочие сборы за выдачу лецензий органами управления городских округов</t>
  </si>
  <si>
    <t>000 1 13 02035 01  0000 130</t>
  </si>
  <si>
    <t>Прочие сборы за выдачу лецензий органами управления муниципальных районов</t>
  </si>
  <si>
    <t>Прочие доходы бюджетов городских округов  от оказания платных услуг и компенсации затрат государства</t>
  </si>
  <si>
    <t>Прочие доходы бюджетов муниципальных районов  от оказания платных услуг и компенсации затрат государства</t>
  </si>
  <si>
    <t>Прочие доходы бюджетов поселений  от оказания платных услуг и компенсации затрат государства</t>
  </si>
  <si>
    <t>000 1 14 01030 03 0000 410</t>
  </si>
  <si>
    <t>Доходы  бюджетов городских округов от продажи квартир</t>
  </si>
  <si>
    <t>000 1 14 01050 05 0000 410</t>
  </si>
  <si>
    <t>Доходы  бюджетов муниципальных районов от продажи квартир</t>
  </si>
  <si>
    <t>Доходы  бюджетов поселений от продажи квартир</t>
  </si>
  <si>
    <t>Доходы от реализации имущества  находящегося в собственности городских округов (в части реализации основных средств по указанному имуществу)</t>
  </si>
  <si>
    <t>Доходы от реализации имущества  находящегося в собственности городских округов (в части реализации материальных запасов по указанному имуществу)</t>
  </si>
  <si>
    <t>000 1 11 00000 00 0000 000</t>
  </si>
  <si>
    <t>Доходы от использования имущества, находящегося  в государственной  и муниципальной  собственности</t>
  </si>
  <si>
    <t>000 1 11 05000 00 0000 120</t>
  </si>
  <si>
    <t>Доходы от сдачи в аренду имущества,  находящегося  в государственной или муниципальной собственности</t>
  </si>
  <si>
    <t>000 1 11 05010 00 0000 120</t>
  </si>
  <si>
    <t>000 1 12 01000 01 0000 000</t>
  </si>
  <si>
    <t>027 2 02 02080 05 0000 151</t>
  </si>
  <si>
    <t>027 2 02 02110 05 0000 151</t>
  </si>
  <si>
    <t>027 2 02 02120 05 0000 151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</si>
  <si>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</si>
  <si>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</si>
  <si>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</si>
  <si>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016 1 14 02030 03 0000 410</t>
  </si>
  <si>
    <t>Доходы от реализации имущества  находящегося в муниципальной собственности (в части реализации основных средств по указанному имуществу)</t>
  </si>
  <si>
    <t>016 1 14 02032 03 0000 410</t>
  </si>
  <si>
    <t>016 1 14 02033 03 0000 440</t>
  </si>
  <si>
    <t xml:space="preserve">000 1 16 00000 00 0000 000 </t>
  </si>
  <si>
    <t>Штрафы, санкции, возмещение ущерба</t>
  </si>
  <si>
    <t>182 1 16 03000 00 0000 140</t>
  </si>
  <si>
    <t>Денежные  взыскания ( штрафы) за нарушение законодательства о налогах и сборах</t>
  </si>
  <si>
    <t xml:space="preserve">182 1 16 03010 01 0000 140 </t>
  </si>
  <si>
    <t xml:space="preserve"> 182 1 16 03030 01 0000 140</t>
  </si>
  <si>
    <t>Денежные взыскания (штрафы)  за административные правонарушения в области налогов и сборов, предусмотренные Кодексом РФ об административных правонарушениях</t>
  </si>
  <si>
    <t>182 1 16 06000 01 0000 140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</si>
  <si>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</si>
  <si>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возмещении ущерба, зачисляемые в местные бюджеты</t>
  </si>
  <si>
    <t>000 1 17 00000 00 0000 000</t>
  </si>
  <si>
    <t>Прочие неналоговые доходы</t>
  </si>
  <si>
    <t>000 1 17 05000 00 0000 180</t>
  </si>
  <si>
    <t>Прочие неналоговые доходы,  местных бюджетов</t>
  </si>
  <si>
    <t>000 2 00 00000 00 0000 000</t>
  </si>
  <si>
    <t>Безвозмездные перечисления</t>
  </si>
  <si>
    <t>000 2 02 00000 00 0000 000</t>
  </si>
  <si>
    <t xml:space="preserve">     Безвозмездные поступления от других  бюджетов бюджетной системы Российской Федерации, кроме бюджетов государственных внебюджетных фондов</t>
  </si>
  <si>
    <t xml:space="preserve">000 2 02 01000 00 0000 151 </t>
  </si>
  <si>
    <t>Дотации от  других бюджетов бюджетной системы Российской Федерации</t>
  </si>
  <si>
    <t>Дотации местным бюджетам на поддержку мер по обеспечению сбалансированности бюджетов</t>
  </si>
  <si>
    <t>Доходы местных бюджетов от реализации имущества  находящегося в оперативном управлении учреждений, находящихся в введении органов  местного самоуправления (в части реализации основных средств  по указанному имуществу)</t>
  </si>
  <si>
    <t>Доходы  бюджетов городских округов от реализации имущества  находящегося в оперативном управлении учреждений, находящихся в введении органов  управления городских округов (в части реализации основных средств  по указанному имуществу)</t>
  </si>
  <si>
    <t>Земельный налог, взимаемый  по ставке, установленной подпунктом 2 пункта 1 статьи 394 Налогового  кдекса Российской Федерации , зачисляемый в бюджеты поселений</t>
  </si>
  <si>
    <t>Дотации на выравнивание уровня бюджетной обеспеченности</t>
  </si>
  <si>
    <t>Дотации на возмещении разницы в стоимости единого социального проездного билета и ежемесячной денежной выплаты</t>
  </si>
  <si>
    <t>ЕДВ ветеранам, награжденным медалью "За оборону Советского Заполярья" и проживающим на территории МО распоряжение правительства от 26.10.2005 № 226-р</t>
  </si>
  <si>
    <t>Дотации на единовременную денежную выплату в связи с празднованием Победы в ВОВ 1941-1945г</t>
  </si>
  <si>
    <t xml:space="preserve">027 2 02 01010 05 0000 151 </t>
  </si>
  <si>
    <t xml:space="preserve">Субвенции местным бюджетам на обеспечение социальной поддержки для лиц, награжденных знаком "Почетный донор России" </t>
  </si>
  <si>
    <t>невыполнение передаваемыз полномочий в связи с реализацией Закона МО "О регинальных нормативах финансирования системы образования Мурманской области"</t>
  </si>
  <si>
    <t>027 2 02 02263 05 0000 151</t>
  </si>
  <si>
    <t>027 2 02 02940 05 0000 151</t>
  </si>
  <si>
    <t>на выплату ежемесячного пособия на ребенка</t>
  </si>
  <si>
    <t>на ежемесячную выплату ветеранам труда</t>
  </si>
  <si>
    <t>на ежемесячную денежную выплату труженикам тыла</t>
  </si>
  <si>
    <t>на  ежемесячную выплату  реабилитированным лицам и лицам, пострадавших от политических репресий</t>
  </si>
  <si>
    <t>на возмещение расходов по предоставлению мер социальной поддержки реалибитированным лицам и лицам, признанным пострадавшими от политических репрессий по оплате ЖКУ</t>
  </si>
  <si>
    <t>для финансового обеспечения полномочий по составлению списков кандидатов в присяжные заседатели федеральных судов общей юрисдикции в РФ</t>
  </si>
  <si>
    <t>на выплату вознаграждения за выполнение функций классного руководителя педагогическим работникам муниципальных общеобразовательных школ (расп. Прав. МО № 10-ПР от 25.01.06</t>
  </si>
  <si>
    <t>на реализацию полномочий по осуществлению выплат государственных единовременных пособий и ежемесячных денежных компенсаций гражданам при возникновении у них поствакцинных осложнений</t>
  </si>
  <si>
    <t>Земельный налог, взимаемый  по ставке, установленной подпунктом 1 пункта 1 статьи 394 Налогового  кдекса Российской Федерации , зачисляемый в бюджеты муниципальных районов</t>
  </si>
  <si>
    <t>182 1 06 05000 02 0000 110</t>
  </si>
  <si>
    <t>182 1 06 06000 00 0000 110</t>
  </si>
  <si>
    <t xml:space="preserve"> 182 1 06 06013 05 0000 110</t>
  </si>
  <si>
    <t xml:space="preserve"> 182 1 06 06013 10 0000 110</t>
  </si>
  <si>
    <t xml:space="preserve"> 182 1 06 06023 05 0000 110</t>
  </si>
  <si>
    <t>182 1 06 06023 10 0000 110</t>
  </si>
  <si>
    <t>023 2 07 03000 00 0000 180</t>
  </si>
  <si>
    <t>027 2 02 01070 05 0000 151</t>
  </si>
  <si>
    <t>027 2 02 02000 00 0000 151</t>
  </si>
  <si>
    <t>027 2 02 02180 05 0000 151</t>
  </si>
  <si>
    <t>в том числе</t>
  </si>
  <si>
    <t>проект 2006  бюджетам ДФ</t>
  </si>
  <si>
    <t>проект 2006  по бюджетам ФУ</t>
  </si>
  <si>
    <t>Единый налог, взимаемый в связи с применением упрощенной системы налогообложения</t>
  </si>
  <si>
    <t>Доходы от выдачи патентов  на осуществление предпринимательской деятельности при применении упрощенной системы налогооблажения</t>
  </si>
  <si>
    <t>182 1  05 02000 02 0000 110</t>
  </si>
  <si>
    <t>182 1 05  01040 02 0000 110</t>
  </si>
  <si>
    <t>тыс.руб.</t>
  </si>
  <si>
    <t>процент отчислений в бюджеты поселений (%)</t>
  </si>
  <si>
    <t>На имущество физических лиц, зачисляемый  в местные бюджеты</t>
  </si>
  <si>
    <t>182 1 06 01010 03 0000 110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</si>
  <si>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</si>
  <si>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 xml:space="preserve"> 000 1 06 06010 00 0000 110</t>
  </si>
  <si>
    <t xml:space="preserve"> 000 1 06 06012 04 0000 110</t>
  </si>
  <si>
    <t xml:space="preserve"> 000 1 06 06013 05 0000 110</t>
  </si>
  <si>
    <t xml:space="preserve"> 000 1 06 06013 10 0000 110</t>
  </si>
  <si>
    <t>182 1 06 01020 04 0000 110</t>
  </si>
  <si>
    <t>182 1 06 01030 05 0000 110</t>
  </si>
  <si>
    <t>182 1 06 01030 10 0000 110</t>
  </si>
  <si>
    <t>Государственная пошлина, сборы</t>
  </si>
  <si>
    <t>000 1 08 03010  01 0000 110</t>
  </si>
  <si>
    <t>Государственная пошлина по делам рассматриваемым в судах общей юрисдикции мировыми судьями (за исключением государственной пошлины по делам рассматриваемым Верховным Судом Российской Федерации)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</si>
  <si>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</si>
  <si>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 за государственную регистрацию транспортных средств и иные значимые действия, связанные с изменениями и выдачей документов на транспортные средства, выдачей регистрационных знаков</t>
  </si>
  <si>
    <t>000 1 08 04000 01 0000 110</t>
  </si>
  <si>
    <t>000 1 08 07140 01 0000 110</t>
  </si>
  <si>
    <t>Государственная пошлина за выдачу разрешений на распространение наружной рекламы</t>
  </si>
  <si>
    <t>000 1 08 07150 01 0000 110</t>
  </si>
  <si>
    <t>Государственная пошлина за выдачу ордера на квартиру</t>
  </si>
  <si>
    <t>000 1 08 07160 01 0000 110</t>
  </si>
  <si>
    <t>Задолженность и перерасчеты по  отмененным налогам, сборам и иным обязательным платежам</t>
  </si>
  <si>
    <t xml:space="preserve">Налог на прибыль организаций, зачисляемый в местные бюджеты </t>
  </si>
  <si>
    <t>Платежи за пользование природными ресурсами</t>
  </si>
  <si>
    <t>000 1 09 03000 00 0000 110</t>
  </si>
  <si>
    <t>Платежи за добычу общераспространенных полезных ископаемых</t>
  </si>
  <si>
    <t>Платежи за добычу других полезных ископаемых</t>
  </si>
  <si>
    <t>000 1 09 03021 03 0000 110</t>
  </si>
  <si>
    <t>000 1 09 04010 02 0000 110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</si>
  <si>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городскими округами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</si>
  <si>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муниципальными районами</t>
  </si>
  <si>
    <t>Доходы от перечисления части  прибыли, остающейся после уплаты налогов и других обязательных платежей  муниципальных унитарных предприятий, созданных поселениями</t>
  </si>
  <si>
    <t>код</t>
  </si>
  <si>
    <t>Наименование групп, подгрупп, статьей и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</si>
  <si>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</si>
  <si>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</si>
  <si>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Налоговые доходы</t>
  </si>
  <si>
    <t>000 1 01 00000 00 0000 000</t>
  </si>
  <si>
    <t>Налоги на прибыль,  доходы</t>
  </si>
  <si>
    <t>182 1 01 02000 01 0000 110</t>
  </si>
  <si>
    <t>Налог на доходы физических лиц</t>
  </si>
  <si>
    <t>Доходы местных бюджетов  от реализации иного  имущества  находящегося в собственности муниципальных районов  (в части реализации основных средств по указанному имуществу)</t>
  </si>
  <si>
    <t>Доходы местных бюджетов  от реализации иного  имущества  находящегося в собственности поселений  (в части реализации основных средств по указанному имуществу)</t>
  </si>
  <si>
    <t>Доходы местных бюджетов  от реализации иного  имущества  находящегося в собственности городских округов (в части материальных запасов по указанному имуществу)</t>
  </si>
  <si>
    <t>Доходы местных бюджетов  от реализации иного  имущества  находящегося в собственности муниципальных районов  (в части материальных запасов по указанному имуществу)</t>
  </si>
  <si>
    <t>Доходы местных бюджетов  от реализации иного  имущества  находящегося в собственности поселений  (в части материальных запасов по указанному имуществу)</t>
  </si>
  <si>
    <t>Доходы местных бюджетов  от реализации иного  имущества  находящегося в муниципальной собственности (в части материальных запасов по указанному имуществу)</t>
  </si>
  <si>
    <t>000 1 16 25000 01 0000 140</t>
  </si>
  <si>
    <t>000 1 16 25010 01 0000 140</t>
  </si>
  <si>
    <t>Денежные взыскания ( штрафы) за нарушение законодательства о недрах</t>
  </si>
  <si>
    <t>000 1 16 25020 01 0000 140</t>
  </si>
  <si>
    <t>Денежные взыскания ( штрафы) за нарушение законодательства  об особо охраняемых природных территориях</t>
  </si>
  <si>
    <t>000 1 16 25030 01 0000 140</t>
  </si>
  <si>
    <t>Денежные взыскания ( штрафы) за нарушение законодательства об охране и использовании животного мира</t>
  </si>
  <si>
    <t>000 1 16 25040 01 0000 140</t>
  </si>
  <si>
    <t xml:space="preserve">Денежные взыскания ( штрафы) за нарушение законодательства  об экологической экспертизе </t>
  </si>
  <si>
    <t>000 1 16 25050 01 0000 140</t>
  </si>
  <si>
    <t>Денежные взыскания ( штрафы) за нарушение законодательства в  области охраны окружающей среды</t>
  </si>
  <si>
    <t>000 1 16 25060 01 0000 140</t>
  </si>
  <si>
    <t>Денежные взыскания ( штрафы) за нарушение   земельного законодательства</t>
  </si>
  <si>
    <t>000 1 16 25070  01 0000 140</t>
  </si>
  <si>
    <t>Денежные взыскания ( штрафы) за нарушение лесного законодательства,зачисляемые в местные бюджеты</t>
  </si>
  <si>
    <t>000 1 14 01040 04 0000 410</t>
  </si>
  <si>
    <t>000 1 14 0105010 0000 410</t>
  </si>
  <si>
    <t>000 1 14 02000 00 0000 000</t>
  </si>
  <si>
    <t>016 1 14 02030 04 0000 410</t>
  </si>
  <si>
    <t>016 1 14 02030 05 0000 410</t>
  </si>
  <si>
    <t>016 1 14 02030 04 0000 440</t>
  </si>
  <si>
    <t>016 1 14 02030 05 0000 440</t>
  </si>
  <si>
    <t>016 1 14 02031 04 0000 440</t>
  </si>
  <si>
    <t>016 1 14 02031 05 0000 410</t>
  </si>
  <si>
    <t>016 1 14 02031 04 0000 410</t>
  </si>
  <si>
    <t>016 1 14 02031 10 0000 410</t>
  </si>
  <si>
    <t>016 1 14 02031 05 0000 440</t>
  </si>
  <si>
    <t>016 1 14 02031 03 0000 440</t>
  </si>
  <si>
    <t>016 1 14 02032 04 0000 410</t>
  </si>
  <si>
    <t>016 1 14 02032 05 0000 410</t>
  </si>
  <si>
    <t>016 1 14 02032 10 0000 410</t>
  </si>
  <si>
    <t>016 1 14 02032 04 0000 440</t>
  </si>
  <si>
    <t>016 1 14 02032 05 0000 440</t>
  </si>
  <si>
    <t>016 1 14 02032 10 0000 440</t>
  </si>
  <si>
    <t>016 1 14 02033 04 0000 410</t>
  </si>
  <si>
    <t>016 1 14 02033 05 0000 410</t>
  </si>
  <si>
    <t>016 1 14 02033 10 0000 410</t>
  </si>
  <si>
    <t>016 1 14 02033 04 0000 440</t>
  </si>
  <si>
    <t>016 1 14 02033 05 0000 440</t>
  </si>
  <si>
    <t>016 1 14 02033 10 0000 440</t>
  </si>
  <si>
    <t>Доходы местных бюджетов  от реализации иного  имущества  находящегося в муниципальной собственности (в части реализации основных средств по указанному имуществу)</t>
  </si>
  <si>
    <t>000 1 16 90000 00 0000 140</t>
  </si>
  <si>
    <t>Государственная пошлина по делам рассматриваемым в судах общей юрисдикции мировыми судьями (за исключением государственной пошлины по делам рассматриваемым Верховным судом российской Федерации)</t>
  </si>
  <si>
    <t>182 1 09 00000 00 0000 000</t>
  </si>
  <si>
    <t>182 1 09 01000 03 0000 110</t>
  </si>
  <si>
    <t>Налог на имущество предприятий</t>
  </si>
  <si>
    <t>000 1 09 06000 02 0000 110</t>
  </si>
  <si>
    <t>Прочие налоги и сборы (по отмененным налогам и сборам субъектов Российской Федерации)</t>
  </si>
  <si>
    <t>182 1 09 06010 02 0000 110</t>
  </si>
  <si>
    <t>Налог с продаж</t>
  </si>
  <si>
    <t>182 1 09 07000 03 0000 110</t>
  </si>
  <si>
    <t>Прочие налоги и сборы ( по отмененным местным налогам и сборам)</t>
  </si>
  <si>
    <t xml:space="preserve">182 1 09 07010 03 0000 110 </t>
  </si>
  <si>
    <t>Налог на рекламу</t>
  </si>
  <si>
    <t xml:space="preserve">182 1 09 07030 03 0000 110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</si>
  <si>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</si>
  <si>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182 1 09 07050 03 0000 110 </t>
  </si>
  <si>
    <t>Прочие местные налоги и сборы</t>
  </si>
  <si>
    <t>Неналоговые доходы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</si>
  <si>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 исключением на срок менее 5 лет, в части превышения сумм страховых взносов увеличенных на  сумму.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месяцев). в ввиде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займами(кредитами)на новое строительство или приобретение жилья).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</si>
  <si>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 и полученных физическими лицами, зарегистрированными в качестве индивидуальных   предпринимателей, частных нотариусов и других лиц, занимающихся частной практиков</t>
  </si>
  <si>
    <t>Прочие поступления  от использования имущества, находящегося в собственности муниципальных районов</t>
  </si>
  <si>
    <t>Прочие поступления  от использования имущества, находящегося в собственности поселений</t>
  </si>
  <si>
    <t>Арендная плата и поступления  от продажи права на заключение договоров аренды за земли до разграничения государственной собственности на земли, предназначенные для целей жилищного строительства</t>
  </si>
  <si>
    <t>000 1 11 05012  03 0000 120</t>
  </si>
  <si>
    <t xml:space="preserve">на реализацию мер социальной поллержки работников, занятых в государственном секторе социального обслуживания граждан пожилого возраста и инвалидов </t>
  </si>
  <si>
    <t xml:space="preserve">на выплаты социального пособия по погребению </t>
  </si>
  <si>
    <t>на возмещение расходов, связанных с обеспечением мер социальной поддержки по оплате жилья и коммунальных услуг детям -сиротам и детям оставшихся без попечения родителей</t>
  </si>
  <si>
    <t>на возмещение расходов, связанных с обеспечением мер социальной поддержки по оплате  коммунальных услуг многодетным семьям</t>
  </si>
  <si>
    <t>000 2 07 00000 00 0000 180</t>
  </si>
  <si>
    <t>Прочие безвозмездные поступления</t>
  </si>
  <si>
    <t xml:space="preserve"> От ОАО "Колэнерго"на содержание жилищного фонда</t>
  </si>
  <si>
    <t>Всего доходов</t>
  </si>
  <si>
    <t>в т.ч. доходов без платных услуг</t>
  </si>
  <si>
    <t>в т.ч. собственные доходы</t>
  </si>
  <si>
    <t>Консолидированный</t>
  </si>
  <si>
    <t>район</t>
  </si>
  <si>
    <t>182 1 06 04000 02 0000 110</t>
  </si>
  <si>
    <t>Транспортный налог</t>
  </si>
  <si>
    <t>Транспортный налог с организаций</t>
  </si>
  <si>
    <t>182 1 06 04011 02 0000 110</t>
  </si>
  <si>
    <t>182 1 06 04012 02 0000 110</t>
  </si>
  <si>
    <t>Транспортный налог с физических лиц</t>
  </si>
  <si>
    <t>Налог на игорный бизнес</t>
  </si>
  <si>
    <t>182 01 06 05010 02 0000 110</t>
  </si>
  <si>
    <t>Налог на игорный бизнес зачисляемый в бюджеты субъектов Российской Федерации</t>
  </si>
  <si>
    <t>г.п.Заполярный</t>
  </si>
  <si>
    <t>г.п.Никель</t>
  </si>
  <si>
    <t>г.п.Печенга</t>
  </si>
  <si>
    <t>с.п.Корзуново</t>
  </si>
  <si>
    <t>Земельный налог, взимаемый  по ставке, установленной подпунктом 2 пункта 1 статьи 394 Налогового  кдекса Российской Федерации , зачисляемый в бюджеты муниципальный районов</t>
  </si>
  <si>
    <t>Земельный налог, взимаемый  по ставке, установленной подпунктом 1 пункта 1 статьи 394 Налогового  кдекса Российской Федерации , зачисляемый в бюджеты поселений</t>
  </si>
  <si>
    <t>027 2 02 02840 05 0000 151</t>
  </si>
  <si>
    <t>027 2 02 02244 05 0000 151</t>
  </si>
  <si>
    <t xml:space="preserve">027 2 02 01904 05 0000 151   </t>
  </si>
  <si>
    <t>182 1 06 01000 00 0000 110</t>
  </si>
  <si>
    <t>Доходы  бюджетов муниципальных районов от реализации имущества  находящегося в оперативном управлении учреждений, находящихся в введении органов  управления муниципальных районов (в части реализации основных средств  по указанному имуществу)</t>
  </si>
  <si>
    <t>Доходы  бюджетов муниципальных районов от реализации имущества  находящегося в оперативном управлении учреждений, находящихся в введении органов  управления муниципальных районов (в части материальных запасов  по указанному имуществу)</t>
  </si>
  <si>
    <t>Доходы  бюджетов поселений от реализации имущества  находящегося в оперативном управлении учреждений, находящихся в введении органов  поселений (в части материальных запасов  по указанному имуществу)</t>
  </si>
  <si>
    <t>Доходы от реализации имущества  находящегося в собственности муниципальных районов (в части реализации основных средств по указанному имуществу)</t>
  </si>
  <si>
    <t>Доходы от реализации имущества  находящегося в собственности поселений (в части реализации основных средств по указанному имуществу)</t>
  </si>
  <si>
    <t>17 1 14 0203010 0000 410</t>
  </si>
  <si>
    <t>Доходы от реализации имущества  находящегося в собственности муниципальных районов (в части реализации материальных запасов по указанному имуществу)</t>
  </si>
  <si>
    <t>182 1 01 02010 01 0000 110</t>
  </si>
  <si>
    <t xml:space="preserve">Налог на доходы физических лиц с доходов, получаемых в виде дивидендов от долевого участия в деятельности организаций </t>
  </si>
  <si>
    <t>182 1 01 02020 01 0000 110</t>
  </si>
  <si>
    <t>182 1 01 02021 01 0000 110</t>
  </si>
  <si>
    <t xml:space="preserve">182 1  01 02022 01 0000 110 </t>
  </si>
  <si>
    <t>182 1 01 02030 01 0000 110</t>
  </si>
  <si>
    <t xml:space="preserve">Налог на доходы физических лиц с доходов, полученных  физическими лицами, не являющимися налоговыми резидентами Российской Федерации </t>
  </si>
  <si>
    <t>182 1 01 02040 01 0000 110</t>
  </si>
  <si>
    <t>182 1 01 02050 01 0000 110</t>
  </si>
  <si>
    <t>182 1 05 00000 00 0000 000</t>
  </si>
  <si>
    <t>Налоги на совокупный доход</t>
  </si>
  <si>
    <t xml:space="preserve">182 1 05 01010 01 0000 110 </t>
  </si>
  <si>
    <t xml:space="preserve">Единый налог, взимаемый с налогоплательщиков, выбравших в качестве объекта налогообложения доходы  </t>
  </si>
  <si>
    <t>182 1 05 01020 01 0000 110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</si>
  <si>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</si>
  <si>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</si>
  <si>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</si>
  <si>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</si>
  <si>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</si>
  <si>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</si>
  <si>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</si>
  <si>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000 1 16 25080  01 0000 140</t>
  </si>
  <si>
    <t>Денежные взыскания ( штрафы) за нарушение водного законодательства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</si>
  <si>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экспертизев области охраны окружающей среды, земельного законодательства, лесного законодательства, водного законодательства</t>
  </si>
  <si>
    <t>016 1 17 01050 05 0000 180</t>
  </si>
  <si>
    <t>016 1 17 01050 10 0000 180</t>
  </si>
  <si>
    <t>000 1 17 05050 05 0000 180</t>
  </si>
  <si>
    <t>000 1 17 05050 10 0000 180</t>
  </si>
  <si>
    <t xml:space="preserve">Невыясненные поступления </t>
  </si>
  <si>
    <t>000 1 17 01000 00 0000 180</t>
  </si>
  <si>
    <t>Платежи при пользовании природными ресурсами</t>
  </si>
  <si>
    <t>000 1 12 0000 00 0000 000</t>
  </si>
  <si>
    <t>Плата за негативное воздействие на окружающую среду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</si>
  <si>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</si>
  <si>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Наименование групп, статей и подстатей, элементов, программ (подпрограмм), кодов экономической классификации доходов</t>
  </si>
  <si>
    <t>Субвенции от  других бюджетов бюджетной системы Российской Федерации</t>
  </si>
  <si>
    <t>Субвенции местным бюджетам на оплату  жилищно-коммунальных услуг отдельным категориям граждан</t>
  </si>
  <si>
    <t>Субвенции местным бюджетам на выполнение федеральных полномочий  по государственной регистрации актов гражданского состояния</t>
  </si>
  <si>
    <t>Субвенции местным бюджетам на погашение задолженности по обязательствам вытекающим из Закона Российской Федерации "О реабилитации жертв политических репрессий"</t>
  </si>
  <si>
    <t>Прочие субвенции</t>
  </si>
  <si>
    <t>на питание обучающихся муниципальных образовательных учреждений</t>
  </si>
  <si>
    <t>на детей сирот и детей, оставшихся без попечения родителей, находящихся  под опекой, попечительством граждан, на воспитание в приемных семьях бесплатным проездом, продуктами питания, одеждой обувью, мягким инвентарем, на оплату труда приемным родителям</t>
  </si>
  <si>
    <t>на финансирование учреждений социального обслуживания населения</t>
  </si>
  <si>
    <t>на обеспечение жильем детей-сирот и детей, оставшихся без попечения родителей</t>
  </si>
  <si>
    <t>на выплату адресной социальной помощи</t>
  </si>
  <si>
    <t>Невыясненные поступления , зачисляемые в бюджеты поселений</t>
  </si>
  <si>
    <t>Прочие неналоговые доходы бюджетов поселений</t>
  </si>
  <si>
    <t>Прочие неналоговые доходы  муниципальных районов</t>
  </si>
  <si>
    <t>на возмещение расходов по предоставлению мер социальной поддержки  ветеранам труда  по оплате жилищно-коммунальных услуг</t>
  </si>
  <si>
    <t>на социальную поддержку отдельных категорий граждан, работающих и проживающих в сельской местности и поселках городского типа</t>
  </si>
  <si>
    <t>на финансирование расходов по обеспечению воспитания и обучения детей-инвалидов в дошкольных учреждениях</t>
  </si>
  <si>
    <t xml:space="preserve">027 2 02 02263 05 0000 151 </t>
  </si>
  <si>
    <t xml:space="preserve">027 2 02 02203  05 0000 151 </t>
  </si>
  <si>
    <t xml:space="preserve">027 2 02 02223 05 0000 151 </t>
  </si>
  <si>
    <t xml:space="preserve">027 2 02 02203 05 0000 151 </t>
  </si>
  <si>
    <t>027 2 02 02213 05 0000 151</t>
  </si>
  <si>
    <t>На реализацию  ЗМО "О наделении органов местного самоуправления муниципальных образований Мурманской обл. отдельными госуд. Полномочиями в сфере социальной поддержки населения " на 2006г.</t>
  </si>
  <si>
    <t>на реализацию мер социальной поддержки пенсионеров по старости (106руб)</t>
  </si>
  <si>
    <t>на оплату труда лицам, осуществляющим постинтернатный и социальный патронат</t>
  </si>
  <si>
    <t>Адресные субсидии на оплату жилья и коммунальных услуг</t>
  </si>
  <si>
    <t>на исполнение полномочий по расчету и предоставление дотаций населению</t>
  </si>
  <si>
    <t>комисси по делам несовершеннолетних и защите прав в мурманской обл.</t>
  </si>
  <si>
    <t xml:space="preserve">027 2 02 02940 05 0000 151 </t>
  </si>
  <si>
    <r>
      <t>Денежные взыскания  ( штрафы), за нарушение законодательства о налогах и сборах, предусмотренные статьями 116, 117, 118, пунктами 1и 2 статьи 120 ,  статьями 125, 126, 128, 129,  129.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133,134,135, 135.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 Налогового Кодекса РФ</t>
    </r>
  </si>
  <si>
    <t>Арендная плата и поступления  от продажи права на заключение договоров аренды за земли до разграничения государственной собственности на землю( за исключением земель, предназначенных для целей жилищного строительствап)</t>
  </si>
  <si>
    <t>Арендная плата  и поступления от продажи  права на заключение договоров аренды за земли предназначенных для целей  жилищного строительства, до разграничения государственной собственности на землю зачисляемые в бюджеты городских округов</t>
  </si>
  <si>
    <t>Арендная плата  и поступления от продажи  права на заключение договоров аренды за земли находящиеся в собственности городских округов</t>
  </si>
  <si>
    <t>Арендная плата  и поступления от продажи  права на заключение договоров аренды за земли находящиеся в собственности муниципальных районов</t>
  </si>
  <si>
    <t>Арендная плата  и поступления от продажи  права на заключение договоров аренды за земли находящиеся в собственности поселений</t>
  </si>
  <si>
    <t>Прочие от сдачи в аренду   имущества, находящихся в оперативном управлении  муниципальных органов управления поселений инов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</si>
  <si>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</si>
  <si>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000 1 13 02023 04 0000 130</t>
  </si>
  <si>
    <t>Прочие лицензионные сборы</t>
  </si>
  <si>
    <t>000 1 13 02030 00  0000 130</t>
  </si>
  <si>
    <t>Прочие доходы от оказания платных услуг и компенсации затрат государства</t>
  </si>
  <si>
    <t>000 1 13 03000 00 0000 130</t>
  </si>
  <si>
    <t>000 1 13 03040 04 0000 130</t>
  </si>
  <si>
    <t>000 1 13 03050 05 0000 130</t>
  </si>
  <si>
    <t>000 1 13 03050 10 0000 130</t>
  </si>
  <si>
    <t>Доходы от продажи квартир</t>
  </si>
  <si>
    <t>000 1 14 01000 00 0000 410</t>
  </si>
  <si>
    <t>Доходы местных бюджетов от продажи квартир</t>
  </si>
  <si>
    <t>18 1 14 0203010 0000 440</t>
  </si>
  <si>
    <t>Доходы от реализации имущества  находящегося в собственности поселений (в части реализации материальных запасов по указанному имуществу)</t>
  </si>
  <si>
    <t>Доходы от реализации имущества   муниципальных унитарных предприятий, созданных муниципальными районами 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</si>
  <si>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городскими округами(в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</si>
  <si>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поселениями (в части реализацииосновных средств  по указанному имуществу)</t>
  </si>
  <si>
    <t>Доходы от реализации имущества   муниципальных унитарных предприятий, созданных городскими округами(в части реализации материальных запасов  по указанному имуществу)</t>
  </si>
  <si>
    <t>Доходы от реализации имущества   муниципальных унитарных предприятий, созданных муниципальными районами (в части реализации материальных запасов  по указанному имуществу)</t>
  </si>
  <si>
    <t>Доходы от реализации имущества   муниципальных унитарных предприятий, созданных поселениями (в части реализации материальных запасов  по указанному имуществу)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</si>
  <si>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указанныз земельных участков</t>
  </si>
  <si>
    <t>Налог на доходы физических лиц с доходов, 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прдпринимателей частных нотариусов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</si>
  <si>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</si>
  <si>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автономных учреждений, а также имущества государственных и муниципальных унитарных предприятий, в том числе казенных)</t>
  </si>
  <si>
    <t>016 1 11 05013 05 0000 120</t>
  </si>
  <si>
    <t>Доходы, получаемые в виде арендной  платы за земельные участки, государственная собственность на которые не разграничена, и которые расположены в границах межселенных территрий муниципальных районов,а также средства от  продажи права на заключение договоров аренды указанных земельных участков</t>
  </si>
  <si>
    <t>Налог, взимаемый с применением упрощенной системы налогообложения</t>
  </si>
  <si>
    <t>000 1 05 01000 00 0000 110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</si>
  <si>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</si>
  <si>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</si>
  <si>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</si>
  <si>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</si>
  <si>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</si>
  <si>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</si>
  <si>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</si>
  <si>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</si>
  <si>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</si>
  <si>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</si>
  <si>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</si>
  <si>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</si>
  <si>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</si>
  <si>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</si>
  <si>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</si>
  <si>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</si>
  <si>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</si>
  <si>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000 1 11 05025 13 0000 120</t>
  </si>
  <si>
    <t>000 1 11 05075 13 0000 120</t>
  </si>
  <si>
    <t>000 1 11 05013 13 0000 120</t>
  </si>
  <si>
    <t>000 1 06 06033 13 0000 110</t>
  </si>
  <si>
    <t>000 1 06 06043 13 0000 110</t>
  </si>
  <si>
    <t>000 1 06 06000 00 0000 110</t>
  </si>
  <si>
    <t>000 1 01 02000 01 0000 110</t>
  </si>
  <si>
    <t>000 1 01 02010 01 0000 110</t>
  </si>
  <si>
    <t>000 1 01 02020 01 0000 110</t>
  </si>
  <si>
    <t>000 1 01 02030 01 0000 110</t>
  </si>
  <si>
    <t xml:space="preserve">000 1 03 00000 00 0000 000 </t>
  </si>
  <si>
    <t>000 1 03 02230 01 0000 110</t>
  </si>
  <si>
    <t>000 1 03 02240 01 0000 110</t>
  </si>
  <si>
    <t>000 1 03 02250 01 0000 110</t>
  </si>
  <si>
    <t>000 1 03 02260 01 0000 110</t>
  </si>
  <si>
    <t>000 1 06 01030 13 0000 110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</si>
  <si>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</si>
  <si>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</si>
  <si>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</si>
  <si>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</si>
  <si>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</si>
  <si>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000 1 11 07015 13 0000 120</t>
  </si>
  <si>
    <t>Прочие доходы от оказания платных услуг (работ) получателями средств бюджетов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</si>
  <si>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 городскими поселениями</t>
  </si>
  <si>
    <t>000 1 13 01995 13 0000 130</t>
  </si>
  <si>
    <t>000 1 13 02995 13 0000 130</t>
  </si>
  <si>
    <t>Доходы, поступающие в порядке возмещения расходов, понесенных в связи с эксплуатацией  имущества городских поселений</t>
  </si>
  <si>
    <t>000 1 13 02065 13 0000 130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</si>
  <si>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</si>
  <si>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</si>
  <si>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</si>
  <si>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</si>
  <si>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</si>
  <si>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</si>
  <si>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учреждений).</t>
  </si>
  <si>
    <t>МО городское поселение Печенга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</si>
</sst>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0.0000000000"/>
    <numFmt numFmtId="183" formatCode="0.00000000"/>
    <numFmt numFmtId="184" formatCode="0.000000000"/>
  </numFmts>
  <fonts count="64">
    <font>
      <sz val="12"/>
      <name val="Times New Roman"/>
      <family val="0"/>
    </font>
    <font>
      <sz val="10"/>
      <name val="Arial Cyr"/>
      <family val="0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i/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right"/>
    </xf>
    <xf numFmtId="0" fontId="6" fillId="0" borderId="0" xfId="55" applyFont="1" applyFill="1" applyBorder="1">
      <alignment/>
      <protection/>
    </xf>
    <xf numFmtId="0" fontId="0" fillId="0" borderId="0" xfId="55" applyFont="1" applyFill="1">
      <alignment/>
      <protection/>
    </xf>
    <xf numFmtId="0" fontId="17" fillId="0" borderId="0" xfId="0" applyFont="1" applyFill="1" applyAlignment="1">
      <alignment horizontal="center" vertical="center" wrapText="1"/>
    </xf>
    <xf numFmtId="0" fontId="16" fillId="0" borderId="0" xfId="55" applyFont="1" applyFill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55" applyFont="1" applyFill="1" applyBorder="1">
      <alignment/>
      <protection/>
    </xf>
    <xf numFmtId="0" fontId="11" fillId="0" borderId="0" xfId="55" applyFont="1" applyFill="1">
      <alignment/>
      <protection/>
    </xf>
    <xf numFmtId="0" fontId="6" fillId="0" borderId="0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" fontId="10" fillId="0" borderId="0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righ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1" fontId="9" fillId="0" borderId="21" xfId="55" applyNumberFormat="1" applyFont="1" applyFill="1" applyBorder="1" applyAlignment="1">
      <alignment horizontal="center" vertical="center"/>
      <protection/>
    </xf>
    <xf numFmtId="1" fontId="9" fillId="0" borderId="20" xfId="55" applyNumberFormat="1" applyFont="1" applyFill="1" applyBorder="1" applyAlignment="1">
      <alignment horizontal="center" vertical="center"/>
      <protection/>
    </xf>
    <xf numFmtId="1" fontId="5" fillId="0" borderId="21" xfId="55" applyNumberFormat="1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1" fontId="10" fillId="0" borderId="21" xfId="55" applyNumberFormat="1" applyFont="1" applyFill="1" applyBorder="1" applyAlignment="1">
      <alignment horizontal="center" vertical="center"/>
      <protection/>
    </xf>
    <xf numFmtId="1" fontId="6" fillId="0" borderId="21" xfId="55" applyNumberFormat="1" applyFont="1" applyFill="1" applyBorder="1">
      <alignment/>
      <protection/>
    </xf>
    <xf numFmtId="0" fontId="6" fillId="0" borderId="21" xfId="55" applyFont="1" applyFill="1" applyBorder="1">
      <alignment/>
      <protection/>
    </xf>
    <xf numFmtId="0" fontId="6" fillId="0" borderId="20" xfId="55" applyFont="1" applyFill="1" applyBorder="1">
      <alignment/>
      <protection/>
    </xf>
    <xf numFmtId="0" fontId="6" fillId="0" borderId="21" xfId="55" applyFont="1" applyFill="1" applyBorder="1" applyAlignment="1">
      <alignment wrapText="1"/>
      <protection/>
    </xf>
    <xf numFmtId="0" fontId="10" fillId="0" borderId="21" xfId="55" applyFont="1" applyFill="1" applyBorder="1" applyAlignment="1">
      <alignment horizontal="center" vertical="center"/>
      <protection/>
    </xf>
    <xf numFmtId="1" fontId="6" fillId="0" borderId="21" xfId="55" applyNumberFormat="1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1" fontId="5" fillId="0" borderId="21" xfId="55" applyNumberFormat="1" applyFont="1" applyFill="1" applyBorder="1" applyAlignment="1">
      <alignment horizontal="center" vertical="center"/>
      <protection/>
    </xf>
    <xf numFmtId="1" fontId="10" fillId="0" borderId="20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6" fillId="0" borderId="20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left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10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76" fontId="9" fillId="0" borderId="21" xfId="55" applyNumberFormat="1" applyFont="1" applyFill="1" applyBorder="1" applyAlignment="1">
      <alignment horizontal="center" vertical="center"/>
      <protection/>
    </xf>
    <xf numFmtId="176" fontId="9" fillId="0" borderId="20" xfId="55" applyNumberFormat="1" applyFont="1" applyFill="1" applyBorder="1" applyAlignment="1">
      <alignment horizontal="center" vertical="center"/>
      <protection/>
    </xf>
    <xf numFmtId="176" fontId="5" fillId="0" borderId="21" xfId="55" applyNumberFormat="1" applyFont="1" applyFill="1" applyBorder="1" applyAlignment="1">
      <alignment horizontal="center" vertical="center"/>
      <protection/>
    </xf>
    <xf numFmtId="176" fontId="5" fillId="0" borderId="20" xfId="55" applyNumberFormat="1" applyFont="1" applyFill="1" applyBorder="1" applyAlignment="1">
      <alignment horizontal="center" vertical="center"/>
      <protection/>
    </xf>
    <xf numFmtId="176" fontId="6" fillId="0" borderId="21" xfId="55" applyNumberFormat="1" applyFont="1" applyFill="1" applyBorder="1" applyAlignment="1">
      <alignment horizontal="center" vertical="center"/>
      <protection/>
    </xf>
    <xf numFmtId="176" fontId="6" fillId="0" borderId="21" xfId="55" applyNumberFormat="1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 horizontal="left" vertical="center" wrapText="1"/>
      <protection/>
    </xf>
    <xf numFmtId="1" fontId="7" fillId="0" borderId="23" xfId="55" applyNumberFormat="1" applyFont="1" applyFill="1" applyBorder="1" applyAlignment="1">
      <alignment horizontal="center" vertical="center"/>
      <protection/>
    </xf>
    <xf numFmtId="1" fontId="7" fillId="0" borderId="24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1" fontId="9" fillId="0" borderId="26" xfId="55" applyNumberFormat="1" applyFont="1" applyFill="1" applyBorder="1" applyAlignment="1">
      <alignment horizontal="center" vertical="center"/>
      <protection/>
    </xf>
    <xf numFmtId="1" fontId="9" fillId="0" borderId="27" xfId="55" applyNumberFormat="1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 wrapText="1"/>
      <protection/>
    </xf>
    <xf numFmtId="1" fontId="9" fillId="0" borderId="25" xfId="55" applyNumberFormat="1" applyFont="1" applyFill="1" applyBorder="1" applyAlignment="1">
      <alignment horizontal="center" vertical="center"/>
      <protection/>
    </xf>
    <xf numFmtId="1" fontId="9" fillId="0" borderId="11" xfId="55" applyNumberFormat="1" applyFont="1" applyFill="1" applyBorder="1" applyAlignment="1">
      <alignment horizontal="center" vertical="center"/>
      <protection/>
    </xf>
    <xf numFmtId="1" fontId="10" fillId="0" borderId="11" xfId="55" applyNumberFormat="1" applyFont="1" applyFill="1" applyBorder="1" applyAlignment="1">
      <alignment horizontal="center" vertical="center"/>
      <protection/>
    </xf>
    <xf numFmtId="1" fontId="5" fillId="0" borderId="11" xfId="55" applyNumberFormat="1" applyFont="1" applyFill="1" applyBorder="1" applyAlignment="1">
      <alignment horizontal="center" vertical="center"/>
      <protection/>
    </xf>
    <xf numFmtId="1" fontId="6" fillId="0" borderId="11" xfId="55" applyNumberFormat="1" applyFont="1" applyFill="1" applyBorder="1" applyAlignment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176" fontId="9" fillId="0" borderId="11" xfId="55" applyNumberFormat="1" applyFont="1" applyFill="1" applyBorder="1" applyAlignment="1">
      <alignment horizontal="center" vertical="center"/>
      <protection/>
    </xf>
    <xf numFmtId="176" fontId="5" fillId="0" borderId="11" xfId="55" applyNumberFormat="1" applyFont="1" applyFill="1" applyBorder="1" applyAlignment="1">
      <alignment horizontal="center" vertical="center"/>
      <protection/>
    </xf>
    <xf numFmtId="176" fontId="6" fillId="0" borderId="11" xfId="55" applyNumberFormat="1" applyFont="1" applyFill="1" applyBorder="1" applyAlignment="1">
      <alignment horizontal="center" vertical="center"/>
      <protection/>
    </xf>
    <xf numFmtId="176" fontId="6" fillId="0" borderId="11" xfId="55" applyNumberFormat="1" applyFont="1" applyFill="1" applyBorder="1" applyAlignment="1">
      <alignment horizontal="center" vertical="center" wrapText="1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1" fontId="5" fillId="0" borderId="29" xfId="55" applyNumberFormat="1" applyFont="1" applyFill="1" applyBorder="1" applyAlignment="1">
      <alignment horizontal="center" vertical="center" wrapText="1"/>
      <protection/>
    </xf>
    <xf numFmtId="1" fontId="6" fillId="0" borderId="29" xfId="55" applyNumberFormat="1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/>
      <protection/>
    </xf>
    <xf numFmtId="0" fontId="7" fillId="0" borderId="29" xfId="55" applyFont="1" applyFill="1" applyBorder="1" applyAlignment="1">
      <alignment horizontal="center" vertical="center" wrapText="1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2" fontId="9" fillId="0" borderId="11" xfId="55" applyNumberFormat="1" applyFont="1" applyFill="1" applyBorder="1" applyAlignment="1">
      <alignment horizontal="center" vertical="center"/>
      <protection/>
    </xf>
    <xf numFmtId="0" fontId="9" fillId="0" borderId="11" xfId="55" applyFont="1" applyFill="1" applyBorder="1" applyAlignment="1">
      <alignment horizontal="center" vertical="center"/>
      <protection/>
    </xf>
    <xf numFmtId="0" fontId="9" fillId="0" borderId="20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0" fontId="11" fillId="0" borderId="20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1" fontId="5" fillId="0" borderId="21" xfId="55" applyNumberFormat="1" applyFont="1" applyFill="1" applyBorder="1" applyAlignment="1">
      <alignment horizontal="center"/>
      <protection/>
    </xf>
    <xf numFmtId="0" fontId="5" fillId="0" borderId="20" xfId="55" applyFont="1" applyFill="1" applyBorder="1" applyAlignment="1">
      <alignment horizontal="center"/>
      <protection/>
    </xf>
    <xf numFmtId="1" fontId="6" fillId="0" borderId="21" xfId="55" applyNumberFormat="1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 wrapText="1"/>
      <protection/>
    </xf>
    <xf numFmtId="1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9" fillId="0" borderId="25" xfId="55" applyNumberFormat="1" applyFont="1" applyFill="1" applyBorder="1" applyAlignment="1">
      <alignment horizontal="center"/>
      <protection/>
    </xf>
    <xf numFmtId="1" fontId="9" fillId="0" borderId="26" xfId="55" applyNumberFormat="1" applyFont="1" applyFill="1" applyBorder="1" applyAlignment="1">
      <alignment horizontal="center"/>
      <protection/>
    </xf>
    <xf numFmtId="1" fontId="9" fillId="0" borderId="27" xfId="55" applyNumberFormat="1" applyFont="1" applyFill="1" applyBorder="1" applyAlignment="1">
      <alignment horizontal="center"/>
      <protection/>
    </xf>
    <xf numFmtId="1" fontId="9" fillId="0" borderId="11" xfId="55" applyNumberFormat="1" applyFont="1" applyFill="1" applyBorder="1" applyAlignment="1">
      <alignment horizontal="center"/>
      <protection/>
    </xf>
    <xf numFmtId="1" fontId="9" fillId="0" borderId="21" xfId="55" applyNumberFormat="1" applyFont="1" applyFill="1" applyBorder="1" applyAlignment="1">
      <alignment horizontal="center"/>
      <protection/>
    </xf>
    <xf numFmtId="1" fontId="9" fillId="0" borderId="20" xfId="55" applyNumberFormat="1" applyFont="1" applyFill="1" applyBorder="1" applyAlignment="1">
      <alignment horizontal="center"/>
      <protection/>
    </xf>
    <xf numFmtId="1" fontId="10" fillId="0" borderId="11" xfId="55" applyNumberFormat="1" applyFont="1" applyFill="1" applyBorder="1" applyAlignment="1">
      <alignment horizontal="center"/>
      <protection/>
    </xf>
    <xf numFmtId="1" fontId="10" fillId="0" borderId="21" xfId="55" applyNumberFormat="1" applyFont="1" applyFill="1" applyBorder="1" applyAlignment="1">
      <alignment horizontal="center"/>
      <protection/>
    </xf>
    <xf numFmtId="0" fontId="10" fillId="0" borderId="21" xfId="55" applyFont="1" applyFill="1" applyBorder="1" applyAlignment="1">
      <alignment horizontal="center"/>
      <protection/>
    </xf>
    <xf numFmtId="1" fontId="10" fillId="0" borderId="20" xfId="55" applyNumberFormat="1" applyFont="1" applyFill="1" applyBorder="1" applyAlignment="1">
      <alignment horizontal="center"/>
      <protection/>
    </xf>
    <xf numFmtId="1" fontId="5" fillId="0" borderId="11" xfId="55" applyNumberFormat="1" applyFont="1" applyFill="1" applyBorder="1" applyAlignment="1">
      <alignment horizontal="center"/>
      <protection/>
    </xf>
    <xf numFmtId="1" fontId="5" fillId="0" borderId="20" xfId="55" applyNumberFormat="1" applyFont="1" applyFill="1" applyBorder="1" applyAlignment="1">
      <alignment horizontal="center"/>
      <protection/>
    </xf>
    <xf numFmtId="1" fontId="6" fillId="0" borderId="20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 wrapText="1"/>
      <protection/>
    </xf>
    <xf numFmtId="0" fontId="6" fillId="0" borderId="20" xfId="55" applyFont="1" applyFill="1" applyBorder="1" applyAlignment="1">
      <alignment horizontal="center" wrapText="1"/>
      <protection/>
    </xf>
    <xf numFmtId="1" fontId="6" fillId="0" borderId="11" xfId="55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1" fontId="10" fillId="0" borderId="2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1" fontId="5" fillId="0" borderId="21" xfId="0" applyNumberFormat="1" applyFont="1" applyFill="1" applyBorder="1" applyAlignment="1">
      <alignment horizontal="center" wrapText="1"/>
    </xf>
    <xf numFmtId="1" fontId="5" fillId="0" borderId="20" xfId="0" applyNumberFormat="1" applyFont="1" applyFill="1" applyBorder="1" applyAlignment="1">
      <alignment horizontal="center" wrapText="1"/>
    </xf>
    <xf numFmtId="176" fontId="9" fillId="0" borderId="11" xfId="55" applyNumberFormat="1" applyFont="1" applyFill="1" applyBorder="1" applyAlignment="1">
      <alignment horizontal="center"/>
      <protection/>
    </xf>
    <xf numFmtId="176" fontId="9" fillId="0" borderId="21" xfId="55" applyNumberFormat="1" applyFont="1" applyFill="1" applyBorder="1" applyAlignment="1">
      <alignment horizontal="center"/>
      <protection/>
    </xf>
    <xf numFmtId="176" fontId="9" fillId="0" borderId="20" xfId="55" applyNumberFormat="1" applyFont="1" applyFill="1" applyBorder="1" applyAlignment="1">
      <alignment horizontal="center"/>
      <protection/>
    </xf>
    <xf numFmtId="176" fontId="5" fillId="0" borderId="11" xfId="55" applyNumberFormat="1" applyFont="1" applyFill="1" applyBorder="1" applyAlignment="1">
      <alignment horizontal="center"/>
      <protection/>
    </xf>
    <xf numFmtId="176" fontId="5" fillId="0" borderId="21" xfId="55" applyNumberFormat="1" applyFont="1" applyFill="1" applyBorder="1" applyAlignment="1">
      <alignment horizontal="center"/>
      <protection/>
    </xf>
    <xf numFmtId="176" fontId="5" fillId="0" borderId="20" xfId="55" applyNumberFormat="1" applyFont="1" applyFill="1" applyBorder="1" applyAlignment="1">
      <alignment horizontal="center"/>
      <protection/>
    </xf>
    <xf numFmtId="176" fontId="6" fillId="0" borderId="11" xfId="55" applyNumberFormat="1" applyFont="1" applyFill="1" applyBorder="1" applyAlignment="1">
      <alignment horizontal="center"/>
      <protection/>
    </xf>
    <xf numFmtId="176" fontId="6" fillId="0" borderId="21" xfId="55" applyNumberFormat="1" applyFont="1" applyFill="1" applyBorder="1" applyAlignment="1">
      <alignment horizontal="center"/>
      <protection/>
    </xf>
    <xf numFmtId="176" fontId="6" fillId="0" borderId="11" xfId="55" applyNumberFormat="1" applyFont="1" applyFill="1" applyBorder="1" applyAlignment="1">
      <alignment horizontal="center" wrapText="1"/>
      <protection/>
    </xf>
    <xf numFmtId="176" fontId="6" fillId="0" borderId="21" xfId="55" applyNumberFormat="1" applyFont="1" applyFill="1" applyBorder="1" applyAlignment="1">
      <alignment horizontal="center" wrapText="1"/>
      <protection/>
    </xf>
    <xf numFmtId="1" fontId="7" fillId="0" borderId="22" xfId="55" applyNumberFormat="1" applyFont="1" applyFill="1" applyBorder="1" applyAlignment="1">
      <alignment horizontal="center"/>
      <protection/>
    </xf>
    <xf numFmtId="1" fontId="7" fillId="0" borderId="23" xfId="55" applyNumberFormat="1" applyFont="1" applyFill="1" applyBorder="1" applyAlignment="1">
      <alignment horizontal="center"/>
      <protection/>
    </xf>
    <xf numFmtId="1" fontId="7" fillId="0" borderId="24" xfId="55" applyNumberFormat="1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4" fontId="0" fillId="0" borderId="0" xfId="55" applyNumberFormat="1" applyFont="1" applyFill="1">
      <alignment/>
      <protection/>
    </xf>
    <xf numFmtId="4" fontId="5" fillId="0" borderId="0" xfId="55" applyNumberFormat="1" applyFont="1" applyFill="1">
      <alignment/>
      <protection/>
    </xf>
    <xf numFmtId="4" fontId="6" fillId="0" borderId="0" xfId="55" applyNumberFormat="1" applyFont="1" applyFill="1" applyBorder="1" applyAlignment="1">
      <alignment horizontal="center" vertical="center"/>
      <protection/>
    </xf>
    <xf numFmtId="4" fontId="6" fillId="0" borderId="0" xfId="55" applyNumberFormat="1" applyFont="1" applyFill="1" applyAlignment="1">
      <alignment horizontal="center" vertical="center"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Fill="1">
      <alignment/>
      <protection/>
    </xf>
    <xf numFmtId="4" fontId="5" fillId="0" borderId="0" xfId="55" applyNumberFormat="1" applyFont="1" applyFill="1" applyBorder="1">
      <alignment/>
      <protection/>
    </xf>
    <xf numFmtId="4" fontId="6" fillId="0" borderId="0" xfId="55" applyNumberFormat="1" applyFont="1" applyFill="1" applyBorder="1" applyAlignment="1">
      <alignment vertical="center" wrapText="1"/>
      <protection/>
    </xf>
    <xf numFmtId="4" fontId="6" fillId="0" borderId="0" xfId="55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vertical="center" wrapText="1"/>
      <protection/>
    </xf>
    <xf numFmtId="4" fontId="7" fillId="0" borderId="0" xfId="55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/>
      <protection/>
    </xf>
    <xf numFmtId="4" fontId="8" fillId="0" borderId="0" xfId="55" applyNumberFormat="1" applyFont="1" applyFill="1" applyBorder="1" applyAlignment="1">
      <alignment vertical="center" wrapText="1"/>
      <protection/>
    </xf>
    <xf numFmtId="4" fontId="8" fillId="0" borderId="0" xfId="55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left" vertical="center" wrapText="1"/>
      <protection/>
    </xf>
    <xf numFmtId="4" fontId="7" fillId="0" borderId="0" xfId="55" applyNumberFormat="1" applyFont="1" applyFill="1" applyBorder="1" applyAlignment="1">
      <alignment horizontal="left" vertical="center" wrapText="1"/>
      <protection/>
    </xf>
    <xf numFmtId="4" fontId="7" fillId="0" borderId="0" xfId="55" applyNumberFormat="1" applyFont="1" applyFill="1" applyBorder="1" applyAlignment="1">
      <alignment horizontal="center" vertical="center"/>
      <protection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4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10" xfId="55" applyNumberFormat="1" applyFont="1" applyFill="1" applyBorder="1" applyAlignment="1">
      <alignment horizontal="center" vertical="center"/>
      <protection/>
    </xf>
    <xf numFmtId="3" fontId="6" fillId="32" borderId="10" xfId="55" applyNumberFormat="1" applyFont="1" applyFill="1" applyBorder="1" applyAlignment="1">
      <alignment horizontal="center" vertical="center"/>
      <protection/>
    </xf>
    <xf numFmtId="4" fontId="21" fillId="32" borderId="10" xfId="55" applyNumberFormat="1" applyFont="1" applyFill="1" applyBorder="1" applyAlignment="1">
      <alignment horizontal="center"/>
      <protection/>
    </xf>
    <xf numFmtId="4" fontId="22" fillId="32" borderId="10" xfId="55" applyNumberFormat="1" applyFont="1" applyFill="1" applyBorder="1" applyAlignment="1">
      <alignment horizontal="center"/>
      <protection/>
    </xf>
    <xf numFmtId="4" fontId="21" fillId="32" borderId="10" xfId="55" applyNumberFormat="1" applyFont="1" applyFill="1" applyBorder="1" applyAlignment="1">
      <alignment horizontal="center"/>
      <protection/>
    </xf>
    <xf numFmtId="4" fontId="22" fillId="32" borderId="10" xfId="55" applyNumberFormat="1" applyFont="1" applyFill="1" applyBorder="1" applyAlignment="1">
      <alignment horizontal="center"/>
      <protection/>
    </xf>
    <xf numFmtId="4" fontId="20" fillId="32" borderId="10" xfId="55" applyNumberFormat="1" applyFont="1" applyFill="1" applyBorder="1" applyAlignment="1">
      <alignment horizontal="center"/>
      <protection/>
    </xf>
    <xf numFmtId="178" fontId="13" fillId="0" borderId="10" xfId="55" applyNumberFormat="1" applyFont="1" applyFill="1" applyBorder="1" applyAlignment="1">
      <alignment horizontal="center" vertical="center" wrapText="1"/>
      <protection/>
    </xf>
    <xf numFmtId="0" fontId="13" fillId="0" borderId="35" xfId="56" applyFont="1" applyFill="1" applyBorder="1" applyAlignment="1">
      <alignment horizontal="justify" vertical="center" wrapText="1"/>
      <protection/>
    </xf>
    <xf numFmtId="178" fontId="13" fillId="0" borderId="35" xfId="55" applyNumberFormat="1" applyFont="1" applyFill="1" applyBorder="1" applyAlignment="1">
      <alignment horizontal="justify" vertical="center" wrapText="1"/>
      <protection/>
    </xf>
    <xf numFmtId="1" fontId="29" fillId="32" borderId="10" xfId="55" applyNumberFormat="1" applyFont="1" applyFill="1" applyBorder="1" applyAlignment="1">
      <alignment horizontal="center" vertical="center" wrapText="1"/>
      <protection/>
    </xf>
    <xf numFmtId="1" fontId="29" fillId="32" borderId="10" xfId="55" applyNumberFormat="1" applyFont="1" applyFill="1" applyBorder="1" applyAlignment="1">
      <alignment horizontal="center" vertical="center" shrinkToFit="1"/>
      <protection/>
    </xf>
    <xf numFmtId="4" fontId="20" fillId="0" borderId="10" xfId="55" applyNumberFormat="1" applyFont="1" applyFill="1" applyBorder="1" applyAlignment="1">
      <alignment horizontal="center" vertical="center" wrapText="1"/>
      <protection/>
    </xf>
    <xf numFmtId="4" fontId="12" fillId="0" borderId="10" xfId="55" applyNumberFormat="1" applyFont="1" applyFill="1" applyBorder="1" applyAlignment="1">
      <alignment horizontal="center" vertical="center" wrapText="1"/>
      <protection/>
    </xf>
    <xf numFmtId="4" fontId="23" fillId="0" borderId="10" xfId="55" applyNumberFormat="1" applyFont="1" applyFill="1" applyBorder="1" applyAlignment="1">
      <alignment horizontal="center" vertical="center" wrapText="1"/>
      <protection/>
    </xf>
    <xf numFmtId="4" fontId="20" fillId="0" borderId="10" xfId="55" applyNumberFormat="1" applyFont="1" applyFill="1" applyBorder="1" applyAlignment="1">
      <alignment horizontal="center"/>
      <protection/>
    </xf>
    <xf numFmtId="4" fontId="28" fillId="32" borderId="10" xfId="55" applyNumberFormat="1" applyFont="1" applyFill="1" applyBorder="1" applyAlignment="1">
      <alignment horizontal="center"/>
      <protection/>
    </xf>
    <xf numFmtId="4" fontId="12" fillId="0" borderId="10" xfId="55" applyNumberFormat="1" applyFont="1" applyFill="1" applyBorder="1" applyAlignment="1">
      <alignment horizontal="center" vertical="center" wrapText="1"/>
      <protection/>
    </xf>
    <xf numFmtId="4" fontId="20" fillId="0" borderId="10" xfId="55" applyNumberFormat="1" applyFont="1" applyFill="1" applyBorder="1" applyAlignment="1">
      <alignment horizontal="center" vertical="center" wrapText="1"/>
      <protection/>
    </xf>
    <xf numFmtId="4" fontId="20" fillId="33" borderId="10" xfId="55" applyNumberFormat="1" applyFont="1" applyFill="1" applyBorder="1" applyAlignment="1">
      <alignment horizontal="center" vertical="center" wrapText="1"/>
      <protection/>
    </xf>
    <xf numFmtId="4" fontId="20" fillId="33" borderId="10" xfId="55" applyNumberFormat="1" applyFont="1" applyFill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3" fontId="6" fillId="0" borderId="35" xfId="55" applyNumberFormat="1" applyFont="1" applyFill="1" applyBorder="1" applyAlignment="1">
      <alignment horizontal="center" vertical="center"/>
      <protection/>
    </xf>
    <xf numFmtId="4" fontId="25" fillId="0" borderId="35" xfId="55" applyNumberFormat="1" applyFont="1" applyFill="1" applyBorder="1" applyAlignment="1">
      <alignment horizontal="center" vertical="center" wrapText="1"/>
      <protection/>
    </xf>
    <xf numFmtId="4" fontId="19" fillId="0" borderId="35" xfId="55" applyNumberFormat="1" applyFont="1" applyFill="1" applyBorder="1" applyAlignment="1">
      <alignment horizontal="center" vertical="center" wrapText="1"/>
      <protection/>
    </xf>
    <xf numFmtId="0" fontId="13" fillId="0" borderId="35" xfId="56" applyFont="1" applyBorder="1" applyAlignment="1">
      <alignment horizontal="justify" vertical="center" wrapText="1"/>
      <protection/>
    </xf>
    <xf numFmtId="4" fontId="13" fillId="0" borderId="35" xfId="55" applyNumberFormat="1" applyFont="1" applyFill="1" applyBorder="1" applyAlignment="1">
      <alignment horizontal="left" vertical="center" wrapText="1"/>
      <protection/>
    </xf>
    <xf numFmtId="0" fontId="13" fillId="0" borderId="35" xfId="54" applyFont="1" applyBorder="1" applyAlignment="1">
      <alignment wrapText="1" shrinkToFit="1"/>
      <protection/>
    </xf>
    <xf numFmtId="4" fontId="26" fillId="0" borderId="35" xfId="55" applyNumberFormat="1" applyFont="1" applyFill="1" applyBorder="1" applyAlignment="1">
      <alignment horizontal="left" vertical="center" wrapText="1"/>
      <protection/>
    </xf>
    <xf numFmtId="0" fontId="13" fillId="0" borderId="35" xfId="53" applyFont="1" applyBorder="1" applyAlignment="1">
      <alignment wrapText="1" shrinkToFit="1"/>
      <protection/>
    </xf>
    <xf numFmtId="4" fontId="25" fillId="0" borderId="35" xfId="55" applyNumberFormat="1" applyFont="1" applyFill="1" applyBorder="1" applyAlignment="1">
      <alignment horizontal="center" vertical="center"/>
      <protection/>
    </xf>
    <xf numFmtId="4" fontId="19" fillId="0" borderId="35" xfId="55" applyNumberFormat="1" applyFont="1" applyFill="1" applyBorder="1" applyAlignment="1">
      <alignment horizontal="left" vertical="center" wrapText="1"/>
      <protection/>
    </xf>
    <xf numFmtId="4" fontId="24" fillId="33" borderId="35" xfId="55" applyNumberFormat="1" applyFont="1" applyFill="1" applyBorder="1" applyAlignment="1">
      <alignment horizontal="center" vertical="center" wrapText="1"/>
      <protection/>
    </xf>
    <xf numFmtId="4" fontId="6" fillId="0" borderId="35" xfId="55" applyNumberFormat="1" applyFont="1" applyFill="1" applyBorder="1" applyAlignment="1">
      <alignment vertical="center" wrapText="1"/>
      <protection/>
    </xf>
    <xf numFmtId="4" fontId="6" fillId="0" borderId="17" xfId="55" applyNumberFormat="1" applyFont="1" applyFill="1" applyBorder="1" applyAlignment="1">
      <alignment vertical="center" wrapText="1"/>
      <protection/>
    </xf>
    <xf numFmtId="4" fontId="6" fillId="0" borderId="18" xfId="55" applyNumberFormat="1" applyFont="1" applyFill="1" applyBorder="1" applyAlignment="1">
      <alignment horizontal="center" vertical="center" wrapText="1"/>
      <protection/>
    </xf>
    <xf numFmtId="4" fontId="6" fillId="0" borderId="18" xfId="55" applyNumberFormat="1" applyFont="1" applyFill="1" applyBorder="1">
      <alignment/>
      <protection/>
    </xf>
    <xf numFmtId="4" fontId="23" fillId="32" borderId="10" xfId="55" applyNumberFormat="1" applyFont="1" applyFill="1" applyBorder="1" applyAlignment="1">
      <alignment horizontal="center" vertical="center"/>
      <protection/>
    </xf>
    <xf numFmtId="4" fontId="21" fillId="32" borderId="10" xfId="55" applyNumberFormat="1" applyFont="1" applyFill="1" applyBorder="1" applyAlignment="1">
      <alignment horizontal="center" vertical="center"/>
      <protection/>
    </xf>
    <xf numFmtId="4" fontId="13" fillId="0" borderId="35" xfId="55" applyNumberFormat="1" applyFont="1" applyFill="1" applyBorder="1" applyAlignment="1">
      <alignment horizontal="justify" vertical="top" wrapText="1"/>
      <protection/>
    </xf>
    <xf numFmtId="4" fontId="12" fillId="32" borderId="10" xfId="55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 vertical="justify" wrapText="1"/>
    </xf>
    <xf numFmtId="0" fontId="2" fillId="0" borderId="0" xfId="55" applyFont="1" applyFill="1" applyAlignment="1">
      <alignment horizontal="center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5" fillId="0" borderId="36" xfId="55" applyFont="1" applyFill="1" applyBorder="1" applyAlignment="1">
      <alignment horizontal="center" vertical="center" wrapText="1"/>
      <protection/>
    </xf>
    <xf numFmtId="0" fontId="5" fillId="0" borderId="37" xfId="55" applyFont="1" applyFill="1" applyBorder="1" applyAlignment="1">
      <alignment horizontal="center" vertical="center" wrapText="1"/>
      <protection/>
    </xf>
    <xf numFmtId="0" fontId="5" fillId="0" borderId="38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39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Alignment="1">
      <alignment horizontal="center"/>
      <protection/>
    </xf>
    <xf numFmtId="4" fontId="5" fillId="0" borderId="36" xfId="55" applyNumberFormat="1" applyFont="1" applyFill="1" applyBorder="1" applyAlignment="1">
      <alignment horizontal="center" vertical="center" wrapText="1"/>
      <protection/>
    </xf>
    <xf numFmtId="4" fontId="5" fillId="0" borderId="35" xfId="55" applyNumberFormat="1" applyFont="1" applyFill="1" applyBorder="1" applyAlignment="1">
      <alignment horizontal="center" vertical="center" wrapText="1"/>
      <protection/>
    </xf>
    <xf numFmtId="4" fontId="5" fillId="0" borderId="37" xfId="55" applyNumberFormat="1" applyFont="1" applyFill="1" applyBorder="1" applyAlignment="1">
      <alignment horizontal="center" vertical="center"/>
      <protection/>
    </xf>
    <xf numFmtId="4" fontId="5" fillId="0" borderId="10" xfId="55" applyNumberFormat="1" applyFont="1" applyFill="1" applyBorder="1" applyAlignment="1">
      <alignment horizontal="center" vertical="center"/>
      <protection/>
    </xf>
    <xf numFmtId="4" fontId="5" fillId="32" borderId="37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8.09" xfId="53"/>
    <cellStyle name="Обычный_01.09.09" xfId="54"/>
    <cellStyle name="Обычный_Budjet2002.xls" xfId="55"/>
    <cellStyle name="Обычный_Приложение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C2" sqref="C2:F2"/>
    </sheetView>
  </sheetViews>
  <sheetFormatPr defaultColWidth="9.00390625" defaultRowHeight="15.75"/>
  <cols>
    <col min="1" max="1" width="13.375" style="0" customWidth="1"/>
    <col min="3" max="3" width="15.00390625" style="0" customWidth="1"/>
    <col min="4" max="4" width="12.875" style="0" customWidth="1"/>
    <col min="5" max="5" width="12.50390625" style="0" customWidth="1"/>
  </cols>
  <sheetData>
    <row r="2" spans="3:6" ht="24" customHeight="1">
      <c r="C2" s="244" t="s">
        <v>55</v>
      </c>
      <c r="D2" s="244"/>
      <c r="E2" s="244"/>
      <c r="F2" s="244"/>
    </row>
    <row r="3" ht="15.75">
      <c r="C3" t="s">
        <v>43</v>
      </c>
    </row>
    <row r="5" spans="1:6" ht="106.5" customHeight="1">
      <c r="A5" s="1" t="s">
        <v>44</v>
      </c>
      <c r="B5" s="1" t="s">
        <v>56</v>
      </c>
      <c r="C5" s="1" t="s">
        <v>50</v>
      </c>
      <c r="D5" s="1" t="s">
        <v>51</v>
      </c>
      <c r="E5" s="1" t="s">
        <v>52</v>
      </c>
      <c r="F5" s="1" t="s">
        <v>54</v>
      </c>
    </row>
    <row r="6" spans="1:6" ht="15.75">
      <c r="A6" s="4" t="s">
        <v>45</v>
      </c>
      <c r="B6" s="5">
        <f>C6/D6*E6</f>
        <v>10513.089519650657</v>
      </c>
      <c r="C6" s="4">
        <v>26027</v>
      </c>
      <c r="D6" s="4">
        <v>45.8</v>
      </c>
      <c r="E6" s="4">
        <v>18.5</v>
      </c>
      <c r="F6" s="3"/>
    </row>
    <row r="7" spans="1:6" ht="15.75">
      <c r="A7" s="4" t="s">
        <v>46</v>
      </c>
      <c r="B7" s="5">
        <f>C7/D7*E7</f>
        <v>9262.884279475984</v>
      </c>
      <c r="C7" s="4">
        <v>26027</v>
      </c>
      <c r="D7" s="4">
        <v>45.8</v>
      </c>
      <c r="E7" s="4">
        <v>16.3</v>
      </c>
      <c r="F7" s="3"/>
    </row>
    <row r="8" spans="1:6" ht="15.75">
      <c r="A8" s="4" t="s">
        <v>47</v>
      </c>
      <c r="B8" s="5">
        <f>C8/D8*E8</f>
        <v>4830.3384279475995</v>
      </c>
      <c r="C8" s="4">
        <v>26027</v>
      </c>
      <c r="D8" s="4">
        <v>45.8</v>
      </c>
      <c r="E8" s="4">
        <v>8.5</v>
      </c>
      <c r="F8" s="3"/>
    </row>
    <row r="9" spans="1:6" ht="15.75">
      <c r="A9" s="4" t="s">
        <v>48</v>
      </c>
      <c r="B9" s="5">
        <f>C9/D9*E9</f>
        <v>1420.6877729257644</v>
      </c>
      <c r="C9" s="4">
        <v>26027</v>
      </c>
      <c r="D9" s="4">
        <v>45.8</v>
      </c>
      <c r="E9" s="4">
        <v>2.5</v>
      </c>
      <c r="F9" s="4"/>
    </row>
    <row r="10" spans="1:6" ht="15.75">
      <c r="A10" s="4" t="s">
        <v>49</v>
      </c>
      <c r="B10" s="5">
        <f>B6+B7+B8+B9</f>
        <v>26027.000000000004</v>
      </c>
      <c r="C10" s="6" t="s">
        <v>53</v>
      </c>
      <c r="D10" s="6" t="s">
        <v>53</v>
      </c>
      <c r="E10" s="4">
        <f>E6+E7+E8+E9</f>
        <v>45.8</v>
      </c>
      <c r="F10" s="5">
        <f>B10/E10</f>
        <v>568.2751091703058</v>
      </c>
    </row>
    <row r="11" spans="1:6" ht="15.75">
      <c r="A11" s="2"/>
      <c r="F11" s="2"/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8"/>
  <sheetViews>
    <sheetView showGridLines="0" zoomScale="75" zoomScaleNormal="75" zoomScalePageLayoutView="0" workbookViewId="0" topLeftCell="A1">
      <selection activeCell="K11" sqref="K11"/>
    </sheetView>
  </sheetViews>
  <sheetFormatPr defaultColWidth="9.00390625" defaultRowHeight="15.75" outlineLevelRow="1" outlineLevelCol="1"/>
  <cols>
    <col min="1" max="1" width="45.125" style="18" customWidth="1"/>
    <col min="2" max="2" width="21.25390625" style="18" customWidth="1"/>
    <col min="3" max="3" width="11.00390625" style="18" hidden="1" customWidth="1" outlineLevel="1"/>
    <col min="4" max="4" width="9.25390625" style="18" hidden="1" customWidth="1" outlineLevel="1"/>
    <col min="5" max="6" width="12.125" style="18" hidden="1" customWidth="1" outlineLevel="1"/>
    <col min="7" max="7" width="10.125" style="18" hidden="1" customWidth="1" outlineLevel="1"/>
    <col min="8" max="8" width="10.625" style="18" hidden="1" customWidth="1" outlineLevel="1"/>
    <col min="9" max="9" width="10.00390625" style="18" hidden="1" customWidth="1" outlineLevel="1"/>
    <col min="10" max="10" width="12.75390625" style="18" hidden="1" customWidth="1" outlineLevel="1"/>
    <col min="11" max="11" width="12.125" style="18" bestFit="1" customWidth="1" collapsed="1"/>
    <col min="12" max="12" width="12.125" style="18" bestFit="1" customWidth="1"/>
    <col min="13" max="13" width="10.50390625" style="18" customWidth="1"/>
    <col min="14" max="14" width="10.625" style="18" customWidth="1"/>
    <col min="15" max="15" width="13.75390625" style="18" customWidth="1"/>
    <col min="16" max="16" width="14.25390625" style="18" customWidth="1"/>
    <col min="17" max="16384" width="9.00390625" style="18" customWidth="1"/>
  </cols>
  <sheetData>
    <row r="1" spans="1:8" s="8" customFormat="1" ht="17.25" customHeight="1">
      <c r="A1" s="245" t="s">
        <v>42</v>
      </c>
      <c r="B1" s="245"/>
      <c r="C1" s="245"/>
      <c r="D1" s="245"/>
      <c r="E1" s="245"/>
      <c r="F1" s="245"/>
      <c r="G1" s="245"/>
      <c r="H1" s="245"/>
    </row>
    <row r="2" spans="1:6" s="8" customFormat="1" ht="15.75">
      <c r="A2" s="250" t="s">
        <v>18</v>
      </c>
      <c r="B2" s="250"/>
      <c r="C2" s="250"/>
      <c r="D2" s="250"/>
      <c r="E2" s="250"/>
      <c r="F2" s="250"/>
    </row>
    <row r="3" spans="1:16" s="8" customFormat="1" ht="16.5" thickBot="1">
      <c r="A3" s="9"/>
      <c r="B3" s="10"/>
      <c r="C3" s="9"/>
      <c r="D3" s="9"/>
      <c r="G3" s="11" t="s">
        <v>161</v>
      </c>
      <c r="M3" s="11"/>
      <c r="N3" s="11"/>
      <c r="O3" s="11"/>
      <c r="P3" s="11" t="s">
        <v>161</v>
      </c>
    </row>
    <row r="4" spans="1:16" s="12" customFormat="1" ht="21" customHeight="1">
      <c r="A4" s="247" t="s">
        <v>196</v>
      </c>
      <c r="B4" s="253" t="s">
        <v>195</v>
      </c>
      <c r="C4" s="247" t="s">
        <v>41</v>
      </c>
      <c r="D4" s="255" t="s">
        <v>162</v>
      </c>
      <c r="E4" s="247" t="s">
        <v>155</v>
      </c>
      <c r="F4" s="248"/>
      <c r="G4" s="248"/>
      <c r="H4" s="248"/>
      <c r="I4" s="248"/>
      <c r="J4" s="249"/>
      <c r="K4" s="247" t="s">
        <v>156</v>
      </c>
      <c r="L4" s="248"/>
      <c r="M4" s="248"/>
      <c r="N4" s="248"/>
      <c r="O4" s="248"/>
      <c r="P4" s="249"/>
    </row>
    <row r="5" spans="1:16" s="12" customFormat="1" ht="21" customHeight="1">
      <c r="A5" s="251"/>
      <c r="B5" s="254"/>
      <c r="C5" s="251"/>
      <c r="D5" s="256"/>
      <c r="E5" s="251" t="s">
        <v>285</v>
      </c>
      <c r="F5" s="260" t="s">
        <v>154</v>
      </c>
      <c r="G5" s="260"/>
      <c r="H5" s="260"/>
      <c r="I5" s="260"/>
      <c r="J5" s="261"/>
      <c r="K5" s="251" t="s">
        <v>285</v>
      </c>
      <c r="L5" s="260" t="s">
        <v>154</v>
      </c>
      <c r="M5" s="260"/>
      <c r="N5" s="260"/>
      <c r="O5" s="260"/>
      <c r="P5" s="261"/>
    </row>
    <row r="6" spans="1:16" s="12" customFormat="1" ht="56.25" customHeight="1" thickBot="1">
      <c r="A6" s="251"/>
      <c r="B6" s="254"/>
      <c r="C6" s="252"/>
      <c r="D6" s="256"/>
      <c r="E6" s="251"/>
      <c r="F6" s="13" t="s">
        <v>286</v>
      </c>
      <c r="G6" s="14" t="s">
        <v>296</v>
      </c>
      <c r="H6" s="13" t="s">
        <v>297</v>
      </c>
      <c r="I6" s="13" t="s">
        <v>298</v>
      </c>
      <c r="J6" s="48" t="s">
        <v>299</v>
      </c>
      <c r="K6" s="262"/>
      <c r="L6" s="179" t="s">
        <v>286</v>
      </c>
      <c r="M6" s="180" t="s">
        <v>296</v>
      </c>
      <c r="N6" s="179" t="s">
        <v>297</v>
      </c>
      <c r="O6" s="179" t="s">
        <v>298</v>
      </c>
      <c r="P6" s="181" t="s">
        <v>299</v>
      </c>
    </row>
    <row r="7" spans="1:21" s="17" customFormat="1" ht="17.25" customHeight="1" thickBot="1">
      <c r="A7" s="49">
        <v>1</v>
      </c>
      <c r="B7" s="105">
        <v>2</v>
      </c>
      <c r="C7" s="49">
        <v>3</v>
      </c>
      <c r="D7" s="51">
        <v>4</v>
      </c>
      <c r="E7" s="49">
        <v>6</v>
      </c>
      <c r="F7" s="50">
        <v>7</v>
      </c>
      <c r="G7" s="50">
        <v>8</v>
      </c>
      <c r="H7" s="50">
        <v>9</v>
      </c>
      <c r="I7" s="50">
        <v>10</v>
      </c>
      <c r="J7" s="51">
        <v>11</v>
      </c>
      <c r="K7" s="176">
        <v>3</v>
      </c>
      <c r="L7" s="177">
        <v>4</v>
      </c>
      <c r="M7" s="177">
        <v>5</v>
      </c>
      <c r="N7" s="177">
        <v>6</v>
      </c>
      <c r="O7" s="177">
        <v>7</v>
      </c>
      <c r="P7" s="178">
        <v>8</v>
      </c>
      <c r="Q7" s="15"/>
      <c r="R7" s="15"/>
      <c r="S7" s="15"/>
      <c r="T7" s="15"/>
      <c r="U7" s="15"/>
    </row>
    <row r="8" spans="1:21" ht="25.5">
      <c r="A8" s="102" t="s">
        <v>198</v>
      </c>
      <c r="B8" s="119" t="s">
        <v>197</v>
      </c>
      <c r="C8" s="108"/>
      <c r="D8" s="104"/>
      <c r="E8" s="108">
        <f aca="true" t="shared" si="0" ref="E8:P8">E9+E60</f>
        <v>273181</v>
      </c>
      <c r="F8" s="103">
        <f t="shared" si="0"/>
        <v>199344</v>
      </c>
      <c r="G8" s="103">
        <f t="shared" si="0"/>
        <v>30461</v>
      </c>
      <c r="H8" s="103">
        <f t="shared" si="0"/>
        <v>30183</v>
      </c>
      <c r="I8" s="103">
        <f t="shared" si="0"/>
        <v>11072</v>
      </c>
      <c r="J8" s="104">
        <f t="shared" si="0"/>
        <v>2121</v>
      </c>
      <c r="K8" s="142">
        <f t="shared" si="0"/>
        <v>251569</v>
      </c>
      <c r="L8" s="143">
        <f t="shared" si="0"/>
        <v>190028</v>
      </c>
      <c r="M8" s="143">
        <f t="shared" si="0"/>
        <v>24870.123</v>
      </c>
      <c r="N8" s="143">
        <f t="shared" si="0"/>
        <v>23913.763</v>
      </c>
      <c r="O8" s="143">
        <f t="shared" si="0"/>
        <v>10714.392</v>
      </c>
      <c r="P8" s="144">
        <f t="shared" si="0"/>
        <v>2042.722</v>
      </c>
      <c r="Q8" s="7"/>
      <c r="R8" s="7"/>
      <c r="S8" s="7"/>
      <c r="T8" s="7"/>
      <c r="U8" s="7"/>
    </row>
    <row r="9" spans="1:21" ht="21.75" customHeight="1">
      <c r="A9" s="56" t="s">
        <v>199</v>
      </c>
      <c r="B9" s="107"/>
      <c r="C9" s="109"/>
      <c r="D9" s="58"/>
      <c r="E9" s="109">
        <f aca="true" t="shared" si="1" ref="E9:P9">E10+E19+E25+E40+E46</f>
        <v>245710</v>
      </c>
      <c r="F9" s="57">
        <f t="shared" si="1"/>
        <v>193523</v>
      </c>
      <c r="G9" s="57">
        <f t="shared" si="1"/>
        <v>20541</v>
      </c>
      <c r="H9" s="57">
        <f t="shared" si="1"/>
        <v>18639</v>
      </c>
      <c r="I9" s="57">
        <f t="shared" si="1"/>
        <v>10902</v>
      </c>
      <c r="J9" s="58">
        <f t="shared" si="1"/>
        <v>2105</v>
      </c>
      <c r="K9" s="145">
        <f t="shared" si="1"/>
        <v>234228</v>
      </c>
      <c r="L9" s="146">
        <f t="shared" si="1"/>
        <v>184117</v>
      </c>
      <c r="M9" s="146">
        <f t="shared" si="1"/>
        <v>19732.273</v>
      </c>
      <c r="N9" s="146">
        <f t="shared" si="1"/>
        <v>17981.913</v>
      </c>
      <c r="O9" s="146">
        <f t="shared" si="1"/>
        <v>10435.992</v>
      </c>
      <c r="P9" s="147">
        <f t="shared" si="1"/>
        <v>1960.822</v>
      </c>
      <c r="Q9" s="7"/>
      <c r="R9" s="7"/>
      <c r="S9" s="7"/>
      <c r="T9" s="7"/>
      <c r="U9" s="7"/>
    </row>
    <row r="10" spans="1:21" s="12" customFormat="1" ht="25.5">
      <c r="A10" s="56" t="s">
        <v>201</v>
      </c>
      <c r="B10" s="107" t="s">
        <v>200</v>
      </c>
      <c r="C10" s="109"/>
      <c r="D10" s="58"/>
      <c r="E10" s="109">
        <f aca="true" t="shared" si="2" ref="E10:P10">E11</f>
        <v>196593</v>
      </c>
      <c r="F10" s="57">
        <f t="shared" si="2"/>
        <v>147665</v>
      </c>
      <c r="G10" s="57">
        <f t="shared" si="2"/>
        <v>20501</v>
      </c>
      <c r="H10" s="57">
        <f t="shared" si="2"/>
        <v>15461</v>
      </c>
      <c r="I10" s="57">
        <f t="shared" si="2"/>
        <v>10862</v>
      </c>
      <c r="J10" s="58">
        <f t="shared" si="2"/>
        <v>2104</v>
      </c>
      <c r="K10" s="145">
        <f t="shared" si="2"/>
        <v>188337</v>
      </c>
      <c r="L10" s="146">
        <f t="shared" si="2"/>
        <v>141471</v>
      </c>
      <c r="M10" s="146">
        <f t="shared" si="2"/>
        <v>19704</v>
      </c>
      <c r="N10" s="146">
        <f t="shared" si="2"/>
        <v>14814</v>
      </c>
      <c r="O10" s="146">
        <f t="shared" si="2"/>
        <v>10391</v>
      </c>
      <c r="P10" s="147">
        <f t="shared" si="2"/>
        <v>1957</v>
      </c>
      <c r="Q10" s="19"/>
      <c r="R10" s="19"/>
      <c r="S10" s="19"/>
      <c r="T10" s="19"/>
      <c r="U10" s="19"/>
    </row>
    <row r="11" spans="1:21" s="12" customFormat="1" ht="25.5">
      <c r="A11" s="56" t="s">
        <v>203</v>
      </c>
      <c r="B11" s="120" t="s">
        <v>202</v>
      </c>
      <c r="C11" s="125">
        <v>30.18</v>
      </c>
      <c r="D11" s="58">
        <v>10</v>
      </c>
      <c r="E11" s="109">
        <f aca="true" t="shared" si="3" ref="E11:E22">F11+G11+H11+I11+J11</f>
        <v>196593</v>
      </c>
      <c r="F11" s="57">
        <v>147665</v>
      </c>
      <c r="G11" s="59">
        <v>20501</v>
      </c>
      <c r="H11" s="60">
        <v>15461</v>
      </c>
      <c r="I11" s="60">
        <v>10862</v>
      </c>
      <c r="J11" s="61">
        <v>2104</v>
      </c>
      <c r="K11" s="145">
        <f aca="true" t="shared" si="4" ref="K11:K19">L11+M11+N11+O11+P11</f>
        <v>188337</v>
      </c>
      <c r="L11" s="146">
        <f>+L12+L13+L14+L15+L16+L17+L18</f>
        <v>141471</v>
      </c>
      <c r="M11" s="134">
        <f>+M12+M13+M14+M15+M16+M17+M18</f>
        <v>19704</v>
      </c>
      <c r="N11" s="74">
        <f>+N12+N13+N14+N15+N16+N17+N18</f>
        <v>14814</v>
      </c>
      <c r="O11" s="74">
        <f>+O12+O13+O14+O15+O16+O17+O18</f>
        <v>10391</v>
      </c>
      <c r="P11" s="135">
        <f>+P12+P13+P14+P15+P16+P17+P18</f>
        <v>1957</v>
      </c>
      <c r="Q11" s="19"/>
      <c r="R11" s="19"/>
      <c r="S11" s="19"/>
      <c r="T11" s="19"/>
      <c r="U11" s="19"/>
    </row>
    <row r="12" spans="1:21" ht="38.25">
      <c r="A12" s="16" t="s">
        <v>314</v>
      </c>
      <c r="B12" s="121" t="s">
        <v>313</v>
      </c>
      <c r="C12" s="82">
        <v>30.18</v>
      </c>
      <c r="D12" s="79">
        <v>10</v>
      </c>
      <c r="E12" s="110">
        <f t="shared" si="3"/>
        <v>0</v>
      </c>
      <c r="F12" s="63"/>
      <c r="G12" s="64"/>
      <c r="H12" s="65"/>
      <c r="I12" s="65"/>
      <c r="J12" s="66"/>
      <c r="K12" s="148">
        <f t="shared" si="4"/>
        <v>33</v>
      </c>
      <c r="L12" s="149">
        <v>25</v>
      </c>
      <c r="M12" s="136">
        <v>8</v>
      </c>
      <c r="N12" s="98"/>
      <c r="O12" s="98"/>
      <c r="P12" s="137"/>
      <c r="Q12" s="7"/>
      <c r="R12" s="7"/>
      <c r="S12" s="7"/>
      <c r="T12" s="7"/>
      <c r="U12" s="7"/>
    </row>
    <row r="13" spans="1:21" ht="56.25" customHeight="1">
      <c r="A13" s="16" t="s">
        <v>346</v>
      </c>
      <c r="B13" s="121" t="s">
        <v>315</v>
      </c>
      <c r="C13" s="82">
        <v>30.18</v>
      </c>
      <c r="D13" s="79">
        <v>10</v>
      </c>
      <c r="E13" s="110">
        <f t="shared" si="3"/>
        <v>0</v>
      </c>
      <c r="F13" s="62"/>
      <c r="G13" s="64"/>
      <c r="H13" s="65"/>
      <c r="I13" s="65"/>
      <c r="J13" s="66"/>
      <c r="K13" s="148">
        <f t="shared" si="4"/>
        <v>187923</v>
      </c>
      <c r="L13" s="138">
        <f>141131+29</f>
        <v>141160</v>
      </c>
      <c r="M13" s="136">
        <v>19601</v>
      </c>
      <c r="N13" s="98">
        <v>14814</v>
      </c>
      <c r="O13" s="98">
        <v>10391</v>
      </c>
      <c r="P13" s="137">
        <v>1957</v>
      </c>
      <c r="Q13" s="7"/>
      <c r="R13" s="7"/>
      <c r="S13" s="7"/>
      <c r="T13" s="7"/>
      <c r="U13" s="7"/>
    </row>
    <row r="14" spans="1:21" ht="82.5" customHeight="1" hidden="1" outlineLevel="1" collapsed="1">
      <c r="A14" s="16" t="s">
        <v>404</v>
      </c>
      <c r="B14" s="106" t="s">
        <v>316</v>
      </c>
      <c r="C14" s="82">
        <v>30.18</v>
      </c>
      <c r="D14" s="79">
        <v>10</v>
      </c>
      <c r="E14" s="110">
        <f t="shared" si="3"/>
        <v>0</v>
      </c>
      <c r="F14" s="63"/>
      <c r="G14" s="64"/>
      <c r="H14" s="67"/>
      <c r="I14" s="65"/>
      <c r="J14" s="66"/>
      <c r="K14" s="148">
        <f t="shared" si="4"/>
        <v>0</v>
      </c>
      <c r="L14" s="149"/>
      <c r="M14" s="136"/>
      <c r="N14" s="138"/>
      <c r="O14" s="98"/>
      <c r="P14" s="137"/>
      <c r="Q14" s="7"/>
      <c r="R14" s="7"/>
      <c r="S14" s="7"/>
      <c r="T14" s="7"/>
      <c r="U14" s="7"/>
    </row>
    <row r="15" spans="1:21" ht="95.25" customHeight="1" hidden="1" outlineLevel="1">
      <c r="A15" s="16" t="s">
        <v>270</v>
      </c>
      <c r="B15" s="106" t="s">
        <v>317</v>
      </c>
      <c r="C15" s="82">
        <v>30.18</v>
      </c>
      <c r="D15" s="79">
        <v>10</v>
      </c>
      <c r="E15" s="110">
        <f t="shared" si="3"/>
        <v>0</v>
      </c>
      <c r="F15" s="63"/>
      <c r="G15" s="64"/>
      <c r="H15" s="65"/>
      <c r="I15" s="65"/>
      <c r="J15" s="66"/>
      <c r="K15" s="148">
        <f t="shared" si="4"/>
        <v>0</v>
      </c>
      <c r="L15" s="149"/>
      <c r="M15" s="136"/>
      <c r="N15" s="98"/>
      <c r="O15" s="98"/>
      <c r="P15" s="137"/>
      <c r="Q15" s="7"/>
      <c r="R15" s="7"/>
      <c r="S15" s="7"/>
      <c r="T15" s="7"/>
      <c r="U15" s="7"/>
    </row>
    <row r="16" spans="1:21" ht="42.75" customHeight="1" collapsed="1">
      <c r="A16" s="16" t="s">
        <v>319</v>
      </c>
      <c r="B16" s="106" t="s">
        <v>318</v>
      </c>
      <c r="C16" s="82">
        <v>30.18</v>
      </c>
      <c r="D16" s="79">
        <v>10</v>
      </c>
      <c r="E16" s="110">
        <f t="shared" si="3"/>
        <v>0</v>
      </c>
      <c r="F16" s="63"/>
      <c r="G16" s="64"/>
      <c r="H16" s="65"/>
      <c r="I16" s="65"/>
      <c r="J16" s="66"/>
      <c r="K16" s="148">
        <f t="shared" si="4"/>
        <v>7</v>
      </c>
      <c r="L16" s="149">
        <v>5</v>
      </c>
      <c r="M16" s="136">
        <v>2</v>
      </c>
      <c r="N16" s="98"/>
      <c r="O16" s="98"/>
      <c r="P16" s="137"/>
      <c r="Q16" s="7"/>
      <c r="R16" s="7"/>
      <c r="S16" s="7"/>
      <c r="T16" s="7"/>
      <c r="U16" s="7"/>
    </row>
    <row r="17" spans="1:21" ht="222" customHeight="1">
      <c r="A17" s="16" t="s">
        <v>269</v>
      </c>
      <c r="B17" s="106" t="s">
        <v>320</v>
      </c>
      <c r="C17" s="82">
        <v>30.18</v>
      </c>
      <c r="D17" s="79">
        <v>10</v>
      </c>
      <c r="E17" s="110">
        <f t="shared" si="3"/>
        <v>0</v>
      </c>
      <c r="F17" s="63"/>
      <c r="G17" s="64"/>
      <c r="H17" s="65"/>
      <c r="I17" s="65"/>
      <c r="J17" s="66"/>
      <c r="K17" s="148">
        <f t="shared" si="4"/>
        <v>12</v>
      </c>
      <c r="L17" s="149">
        <v>9</v>
      </c>
      <c r="M17" s="136">
        <v>3</v>
      </c>
      <c r="N17" s="98"/>
      <c r="O17" s="98"/>
      <c r="P17" s="137"/>
      <c r="Q17" s="7"/>
      <c r="R17" s="7"/>
      <c r="S17" s="7"/>
      <c r="T17" s="7"/>
      <c r="U17" s="7"/>
    </row>
    <row r="18" spans="1:21" ht="111" customHeight="1">
      <c r="A18" s="16" t="s">
        <v>38</v>
      </c>
      <c r="B18" s="106" t="s">
        <v>321</v>
      </c>
      <c r="C18" s="82">
        <v>30.18</v>
      </c>
      <c r="D18" s="79">
        <v>10</v>
      </c>
      <c r="E18" s="110">
        <f t="shared" si="3"/>
        <v>0</v>
      </c>
      <c r="F18" s="63"/>
      <c r="G18" s="64"/>
      <c r="H18" s="65"/>
      <c r="I18" s="65"/>
      <c r="J18" s="66"/>
      <c r="K18" s="148">
        <f t="shared" si="4"/>
        <v>362</v>
      </c>
      <c r="L18" s="149">
        <v>272</v>
      </c>
      <c r="M18" s="136">
        <v>90</v>
      </c>
      <c r="N18" s="98"/>
      <c r="O18" s="98"/>
      <c r="P18" s="137"/>
      <c r="Q18" s="7"/>
      <c r="R18" s="7"/>
      <c r="S18" s="7"/>
      <c r="T18" s="7"/>
      <c r="U18" s="7"/>
    </row>
    <row r="19" spans="1:21" ht="25.5">
      <c r="A19" s="56" t="s">
        <v>323</v>
      </c>
      <c r="B19" s="107" t="s">
        <v>322</v>
      </c>
      <c r="C19" s="126"/>
      <c r="D19" s="127"/>
      <c r="E19" s="109">
        <f t="shared" si="3"/>
        <v>17592</v>
      </c>
      <c r="F19" s="57">
        <f>F20+F24</f>
        <v>17592</v>
      </c>
      <c r="G19" s="57">
        <f>G20+G24</f>
        <v>0</v>
      </c>
      <c r="H19" s="57">
        <f>H20+H24</f>
        <v>0</v>
      </c>
      <c r="I19" s="57">
        <f>I20+I24</f>
        <v>0</v>
      </c>
      <c r="J19" s="58">
        <f>J20+J24</f>
        <v>0</v>
      </c>
      <c r="K19" s="145">
        <f t="shared" si="4"/>
        <v>17797</v>
      </c>
      <c r="L19" s="146">
        <f>L20+L24</f>
        <v>17797</v>
      </c>
      <c r="M19" s="146">
        <f>M20+M24</f>
        <v>0</v>
      </c>
      <c r="N19" s="146">
        <f>N20+N24</f>
        <v>0</v>
      </c>
      <c r="O19" s="146">
        <f>O20+O24</f>
        <v>0</v>
      </c>
      <c r="P19" s="147">
        <f>P20+P24</f>
        <v>0</v>
      </c>
      <c r="Q19" s="7"/>
      <c r="R19" s="7"/>
      <c r="S19" s="7"/>
      <c r="T19" s="7"/>
      <c r="U19" s="7"/>
    </row>
    <row r="20" spans="1:21" ht="28.5" customHeight="1">
      <c r="A20" s="16" t="s">
        <v>157</v>
      </c>
      <c r="B20" s="106" t="s">
        <v>57</v>
      </c>
      <c r="C20" s="128"/>
      <c r="D20" s="129"/>
      <c r="E20" s="110">
        <f t="shared" si="3"/>
        <v>3647</v>
      </c>
      <c r="F20" s="68">
        <v>3647</v>
      </c>
      <c r="G20" s="64"/>
      <c r="H20" s="65"/>
      <c r="I20" s="65"/>
      <c r="J20" s="66"/>
      <c r="K20" s="148">
        <v>3241</v>
      </c>
      <c r="L20" s="150">
        <v>3241</v>
      </c>
      <c r="M20" s="136"/>
      <c r="N20" s="98"/>
      <c r="O20" s="98"/>
      <c r="P20" s="137"/>
      <c r="Q20" s="7"/>
      <c r="R20" s="7"/>
      <c r="S20" s="7"/>
      <c r="T20" s="7"/>
      <c r="U20" s="7"/>
    </row>
    <row r="21" spans="1:21" ht="41.25" customHeight="1">
      <c r="A21" s="16" t="s">
        <v>325</v>
      </c>
      <c r="B21" s="106" t="s">
        <v>324</v>
      </c>
      <c r="C21" s="82">
        <v>45</v>
      </c>
      <c r="D21" s="79"/>
      <c r="E21" s="110">
        <f t="shared" si="3"/>
        <v>0</v>
      </c>
      <c r="F21" s="69"/>
      <c r="G21" s="64"/>
      <c r="H21" s="65"/>
      <c r="I21" s="65"/>
      <c r="J21" s="66"/>
      <c r="K21" s="148">
        <f>L21+M21+N21+O21+P21</f>
        <v>0</v>
      </c>
      <c r="L21" s="136"/>
      <c r="M21" s="136"/>
      <c r="N21" s="98"/>
      <c r="O21" s="98"/>
      <c r="P21" s="137"/>
      <c r="Q21" s="7"/>
      <c r="R21" s="7"/>
      <c r="S21" s="7"/>
      <c r="T21" s="7"/>
      <c r="U21" s="7"/>
    </row>
    <row r="22" spans="1:21" ht="38.25">
      <c r="A22" s="16" t="s">
        <v>327</v>
      </c>
      <c r="B22" s="106" t="s">
        <v>326</v>
      </c>
      <c r="C22" s="82">
        <v>45</v>
      </c>
      <c r="D22" s="79"/>
      <c r="E22" s="110">
        <f t="shared" si="3"/>
        <v>0</v>
      </c>
      <c r="F22" s="69"/>
      <c r="G22" s="64"/>
      <c r="H22" s="65"/>
      <c r="I22" s="65"/>
      <c r="J22" s="66"/>
      <c r="K22" s="148">
        <f>L22+M22+N22+O22+P22</f>
        <v>0</v>
      </c>
      <c r="L22" s="136"/>
      <c r="M22" s="136"/>
      <c r="N22" s="98"/>
      <c r="O22" s="98"/>
      <c r="P22" s="137"/>
      <c r="Q22" s="7"/>
      <c r="R22" s="7"/>
      <c r="S22" s="7"/>
      <c r="T22" s="7"/>
      <c r="U22" s="7"/>
    </row>
    <row r="23" spans="1:21" ht="45" customHeight="1">
      <c r="A23" s="16" t="s">
        <v>158</v>
      </c>
      <c r="B23" s="106" t="s">
        <v>160</v>
      </c>
      <c r="C23" s="82">
        <v>45</v>
      </c>
      <c r="D23" s="79"/>
      <c r="E23" s="110"/>
      <c r="F23" s="69"/>
      <c r="G23" s="64"/>
      <c r="H23" s="65"/>
      <c r="I23" s="65"/>
      <c r="J23" s="66"/>
      <c r="K23" s="148"/>
      <c r="L23" s="136"/>
      <c r="M23" s="136"/>
      <c r="N23" s="98"/>
      <c r="O23" s="98"/>
      <c r="P23" s="137"/>
      <c r="Q23" s="7"/>
      <c r="R23" s="7"/>
      <c r="S23" s="7"/>
      <c r="T23" s="7"/>
      <c r="U23" s="7"/>
    </row>
    <row r="24" spans="1:21" ht="25.5">
      <c r="A24" s="16" t="s">
        <v>328</v>
      </c>
      <c r="B24" s="106" t="s">
        <v>159</v>
      </c>
      <c r="C24" s="82">
        <v>90</v>
      </c>
      <c r="D24" s="79"/>
      <c r="E24" s="110">
        <f>F24+G24+H24+I24+J24</f>
        <v>13945</v>
      </c>
      <c r="F24" s="69">
        <v>13945</v>
      </c>
      <c r="G24" s="64"/>
      <c r="H24" s="65"/>
      <c r="I24" s="65"/>
      <c r="J24" s="66"/>
      <c r="K24" s="148">
        <f>L24+M24+N24+O24+P24</f>
        <v>14556</v>
      </c>
      <c r="L24" s="136">
        <v>14556</v>
      </c>
      <c r="M24" s="136"/>
      <c r="N24" s="98"/>
      <c r="O24" s="98"/>
      <c r="P24" s="137"/>
      <c r="Q24" s="7"/>
      <c r="R24" s="7"/>
      <c r="S24" s="7"/>
      <c r="T24" s="7"/>
      <c r="U24" s="7"/>
    </row>
    <row r="25" spans="1:21" ht="25.5">
      <c r="A25" s="56" t="s">
        <v>330</v>
      </c>
      <c r="B25" s="107" t="s">
        <v>329</v>
      </c>
      <c r="C25" s="126"/>
      <c r="D25" s="127"/>
      <c r="E25" s="109">
        <f>F25+G25+H25+I25+J25</f>
        <v>29281</v>
      </c>
      <c r="F25" s="57">
        <f>F26+F27+F30+F33+F35</f>
        <v>26022</v>
      </c>
      <c r="G25" s="57">
        <f>G26+G27+G30+G33+G35</f>
        <v>40</v>
      </c>
      <c r="H25" s="57">
        <f>H26+H27+H30+H33+H35</f>
        <v>3178</v>
      </c>
      <c r="I25" s="57">
        <f>I26+I27+I30+I33+I35</f>
        <v>40</v>
      </c>
      <c r="J25" s="58">
        <f>J26+J27+J30+J33+J35</f>
        <v>1</v>
      </c>
      <c r="K25" s="145">
        <f>L25+M25+N25+O25+P25</f>
        <v>25850</v>
      </c>
      <c r="L25" s="146">
        <f>L26+L27+L30+L33+L35</f>
        <v>22605</v>
      </c>
      <c r="M25" s="146">
        <f>M26+M27+M30+M33+M35</f>
        <v>28.273</v>
      </c>
      <c r="N25" s="146">
        <f>N26+N27+N30+N33+N35</f>
        <v>3167.913</v>
      </c>
      <c r="O25" s="146">
        <f>O26+O27+O30+O33+O35</f>
        <v>44.992</v>
      </c>
      <c r="P25" s="147">
        <f>P26+P27+P30+P33+P35</f>
        <v>3.822</v>
      </c>
      <c r="Q25" s="7"/>
      <c r="R25" s="7"/>
      <c r="S25" s="7"/>
      <c r="T25" s="7"/>
      <c r="U25" s="7"/>
    </row>
    <row r="26" spans="1:21" ht="25.5">
      <c r="A26" s="16" t="s">
        <v>331</v>
      </c>
      <c r="B26" s="106" t="s">
        <v>305</v>
      </c>
      <c r="C26" s="82"/>
      <c r="D26" s="79">
        <v>100</v>
      </c>
      <c r="E26" s="110">
        <f>F26+G26+H26+I26+J26</f>
        <v>84</v>
      </c>
      <c r="F26" s="68"/>
      <c r="G26" s="64">
        <v>40</v>
      </c>
      <c r="H26" s="65">
        <v>35</v>
      </c>
      <c r="I26" s="65">
        <v>8</v>
      </c>
      <c r="J26" s="66">
        <v>1</v>
      </c>
      <c r="K26" s="148">
        <v>70</v>
      </c>
      <c r="L26" s="150"/>
      <c r="M26" s="136">
        <f>+K26*0.4039</f>
        <v>28.273</v>
      </c>
      <c r="N26" s="98">
        <f>+K26*0.3559</f>
        <v>24.913</v>
      </c>
      <c r="O26" s="98">
        <f>+K26*0.1856</f>
        <v>12.991999999999999</v>
      </c>
      <c r="P26" s="137">
        <f>+K26*0.0546</f>
        <v>3.822</v>
      </c>
      <c r="Q26" s="7"/>
      <c r="R26" s="7"/>
      <c r="S26" s="7"/>
      <c r="T26" s="7"/>
      <c r="U26" s="7"/>
    </row>
    <row r="27" spans="1:21" ht="15.75" customHeight="1" hidden="1" outlineLevel="1">
      <c r="A27" s="246" t="s">
        <v>163</v>
      </c>
      <c r="B27" s="106" t="s">
        <v>170</v>
      </c>
      <c r="C27" s="82"/>
      <c r="D27" s="79">
        <v>100</v>
      </c>
      <c r="E27" s="110">
        <f>F27+G27+H27+I27+J27</f>
        <v>0</v>
      </c>
      <c r="F27" s="63"/>
      <c r="G27" s="64"/>
      <c r="H27" s="65"/>
      <c r="I27" s="65"/>
      <c r="J27" s="66"/>
      <c r="K27" s="148">
        <f>L27+M27+N27+O27+P27</f>
        <v>0</v>
      </c>
      <c r="L27" s="149"/>
      <c r="M27" s="136"/>
      <c r="N27" s="98"/>
      <c r="O27" s="98"/>
      <c r="P27" s="137"/>
      <c r="Q27" s="7"/>
      <c r="R27" s="7"/>
      <c r="S27" s="7"/>
      <c r="T27" s="7"/>
      <c r="U27" s="7"/>
    </row>
    <row r="28" spans="1:21" ht="12.75" hidden="1" outlineLevel="1">
      <c r="A28" s="246"/>
      <c r="B28" s="106" t="s">
        <v>171</v>
      </c>
      <c r="C28" s="82"/>
      <c r="D28" s="79">
        <v>100</v>
      </c>
      <c r="E28" s="110"/>
      <c r="F28" s="63"/>
      <c r="G28" s="64"/>
      <c r="H28" s="65"/>
      <c r="I28" s="65"/>
      <c r="J28" s="66"/>
      <c r="K28" s="148"/>
      <c r="L28" s="149"/>
      <c r="M28" s="136"/>
      <c r="N28" s="98"/>
      <c r="O28" s="98"/>
      <c r="P28" s="137"/>
      <c r="Q28" s="7"/>
      <c r="R28" s="7"/>
      <c r="S28" s="7"/>
      <c r="T28" s="7"/>
      <c r="U28" s="7"/>
    </row>
    <row r="29" spans="1:21" ht="12.75" hidden="1" outlineLevel="1">
      <c r="A29" s="246"/>
      <c r="B29" s="106" t="s">
        <v>172</v>
      </c>
      <c r="C29" s="82"/>
      <c r="D29" s="79">
        <v>100</v>
      </c>
      <c r="E29" s="110"/>
      <c r="F29" s="63"/>
      <c r="G29" s="64"/>
      <c r="H29" s="65"/>
      <c r="I29" s="65"/>
      <c r="J29" s="66"/>
      <c r="K29" s="148"/>
      <c r="L29" s="149"/>
      <c r="M29" s="136"/>
      <c r="N29" s="98"/>
      <c r="O29" s="98"/>
      <c r="P29" s="137"/>
      <c r="Q29" s="7"/>
      <c r="R29" s="7"/>
      <c r="S29" s="7"/>
      <c r="T29" s="7"/>
      <c r="U29" s="7"/>
    </row>
    <row r="30" spans="1:21" ht="25.5" collapsed="1">
      <c r="A30" s="16" t="s">
        <v>288</v>
      </c>
      <c r="B30" s="106" t="s">
        <v>287</v>
      </c>
      <c r="C30" s="82">
        <v>100</v>
      </c>
      <c r="D30" s="79"/>
      <c r="E30" s="110">
        <f aca="true" t="shared" si="5" ref="E30:E35">F30+G30+H30+I30+J30</f>
        <v>13585</v>
      </c>
      <c r="F30" s="63">
        <v>13585</v>
      </c>
      <c r="G30" s="64"/>
      <c r="H30" s="65"/>
      <c r="I30" s="65"/>
      <c r="J30" s="66"/>
      <c r="K30" s="148">
        <f>+L30+M30+N30+O30+P30</f>
        <v>10168</v>
      </c>
      <c r="L30" s="149">
        <v>10168</v>
      </c>
      <c r="M30" s="136"/>
      <c r="N30" s="98"/>
      <c r="O30" s="98"/>
      <c r="P30" s="137"/>
      <c r="Q30" s="7"/>
      <c r="R30" s="7"/>
      <c r="S30" s="7"/>
      <c r="T30" s="7"/>
      <c r="U30" s="7"/>
    </row>
    <row r="31" spans="1:21" ht="25.5">
      <c r="A31" s="16" t="s">
        <v>289</v>
      </c>
      <c r="B31" s="106" t="s">
        <v>290</v>
      </c>
      <c r="C31" s="82">
        <v>100</v>
      </c>
      <c r="D31" s="79"/>
      <c r="E31" s="110">
        <f t="shared" si="5"/>
        <v>0</v>
      </c>
      <c r="F31" s="63"/>
      <c r="G31" s="64"/>
      <c r="H31" s="65"/>
      <c r="I31" s="65"/>
      <c r="J31" s="66"/>
      <c r="K31" s="148">
        <v>6506</v>
      </c>
      <c r="L31" s="149">
        <v>6506</v>
      </c>
      <c r="M31" s="136"/>
      <c r="N31" s="98"/>
      <c r="O31" s="98"/>
      <c r="P31" s="137"/>
      <c r="Q31" s="7"/>
      <c r="R31" s="7"/>
      <c r="S31" s="7"/>
      <c r="T31" s="7"/>
      <c r="U31" s="7"/>
    </row>
    <row r="32" spans="1:21" ht="25.5">
      <c r="A32" s="16" t="s">
        <v>292</v>
      </c>
      <c r="B32" s="106" t="s">
        <v>291</v>
      </c>
      <c r="C32" s="82">
        <v>100</v>
      </c>
      <c r="D32" s="79"/>
      <c r="E32" s="110">
        <f t="shared" si="5"/>
        <v>0</v>
      </c>
      <c r="F32" s="63"/>
      <c r="G32" s="64"/>
      <c r="H32" s="65"/>
      <c r="I32" s="65"/>
      <c r="J32" s="66"/>
      <c r="K32" s="148">
        <v>3662</v>
      </c>
      <c r="L32" s="149">
        <v>3662</v>
      </c>
      <c r="M32" s="136"/>
      <c r="N32" s="98"/>
      <c r="O32" s="98"/>
      <c r="P32" s="137"/>
      <c r="Q32" s="7"/>
      <c r="R32" s="7"/>
      <c r="S32" s="7"/>
      <c r="T32" s="7"/>
      <c r="U32" s="7"/>
    </row>
    <row r="33" spans="1:21" ht="25.5">
      <c r="A33" s="16" t="s">
        <v>293</v>
      </c>
      <c r="B33" s="106" t="s">
        <v>144</v>
      </c>
      <c r="C33" s="82">
        <v>100</v>
      </c>
      <c r="D33" s="79"/>
      <c r="E33" s="110">
        <f t="shared" si="5"/>
        <v>12437</v>
      </c>
      <c r="F33" s="63">
        <f>F34</f>
        <v>12437</v>
      </c>
      <c r="G33" s="64"/>
      <c r="H33" s="65"/>
      <c r="I33" s="65"/>
      <c r="J33" s="66"/>
      <c r="K33" s="148">
        <f>L33+M33+N33+O33+P33</f>
        <v>12437</v>
      </c>
      <c r="L33" s="149">
        <f>L34</f>
        <v>12437</v>
      </c>
      <c r="M33" s="136"/>
      <c r="N33" s="98"/>
      <c r="O33" s="98"/>
      <c r="P33" s="137"/>
      <c r="Q33" s="7"/>
      <c r="R33" s="7"/>
      <c r="S33" s="7"/>
      <c r="T33" s="7"/>
      <c r="U33" s="7"/>
    </row>
    <row r="34" spans="1:21" ht="25.5" hidden="1" outlineLevel="1">
      <c r="A34" s="16" t="s">
        <v>295</v>
      </c>
      <c r="B34" s="106" t="s">
        <v>294</v>
      </c>
      <c r="C34" s="82">
        <v>100</v>
      </c>
      <c r="D34" s="79"/>
      <c r="E34" s="110">
        <f t="shared" si="5"/>
        <v>12437</v>
      </c>
      <c r="F34" s="63">
        <v>12437</v>
      </c>
      <c r="G34" s="64"/>
      <c r="H34" s="65"/>
      <c r="I34" s="65"/>
      <c r="J34" s="66"/>
      <c r="K34" s="148">
        <f>L34+M34+N34+O34+P34</f>
        <v>12437</v>
      </c>
      <c r="L34" s="149">
        <v>12437</v>
      </c>
      <c r="M34" s="136"/>
      <c r="N34" s="98"/>
      <c r="O34" s="98"/>
      <c r="P34" s="137"/>
      <c r="Q34" s="7"/>
      <c r="R34" s="7"/>
      <c r="S34" s="7"/>
      <c r="T34" s="7"/>
      <c r="U34" s="7"/>
    </row>
    <row r="35" spans="1:21" ht="18" customHeight="1" collapsed="1">
      <c r="A35" s="16" t="s">
        <v>332</v>
      </c>
      <c r="B35" s="106" t="s">
        <v>145</v>
      </c>
      <c r="C35" s="82"/>
      <c r="D35" s="79">
        <v>100</v>
      </c>
      <c r="E35" s="110">
        <f t="shared" si="5"/>
        <v>3175</v>
      </c>
      <c r="F35" s="63"/>
      <c r="G35" s="64"/>
      <c r="H35" s="65">
        <v>3143</v>
      </c>
      <c r="I35" s="65">
        <v>32</v>
      </c>
      <c r="J35" s="66"/>
      <c r="K35" s="148">
        <f>L35+M35+N35+O35+P35</f>
        <v>3175</v>
      </c>
      <c r="L35" s="149"/>
      <c r="M35" s="136"/>
      <c r="N35" s="98">
        <v>3143</v>
      </c>
      <c r="O35" s="98">
        <v>32</v>
      </c>
      <c r="P35" s="137"/>
      <c r="Q35" s="7"/>
      <c r="R35" s="7"/>
      <c r="S35" s="7"/>
      <c r="T35" s="7"/>
      <c r="U35" s="7"/>
    </row>
    <row r="36" spans="1:21" ht="57" customHeight="1">
      <c r="A36" s="16" t="s">
        <v>143</v>
      </c>
      <c r="B36" s="106" t="s">
        <v>146</v>
      </c>
      <c r="C36" s="82"/>
      <c r="D36" s="79">
        <v>100</v>
      </c>
      <c r="E36" s="110"/>
      <c r="F36" s="63"/>
      <c r="G36" s="64"/>
      <c r="H36" s="65"/>
      <c r="I36" s="65"/>
      <c r="J36" s="66"/>
      <c r="K36" s="148"/>
      <c r="L36" s="149"/>
      <c r="M36" s="136"/>
      <c r="N36" s="98"/>
      <c r="O36" s="98"/>
      <c r="P36" s="137"/>
      <c r="Q36" s="7"/>
      <c r="R36" s="7"/>
      <c r="S36" s="7"/>
      <c r="T36" s="7"/>
      <c r="U36" s="7"/>
    </row>
    <row r="37" spans="1:21" ht="50.25" customHeight="1">
      <c r="A37" s="16" t="s">
        <v>301</v>
      </c>
      <c r="B37" s="106" t="s">
        <v>147</v>
      </c>
      <c r="C37" s="82"/>
      <c r="D37" s="79">
        <v>100</v>
      </c>
      <c r="E37" s="110"/>
      <c r="F37" s="63"/>
      <c r="G37" s="64"/>
      <c r="H37" s="65"/>
      <c r="I37" s="65"/>
      <c r="J37" s="66"/>
      <c r="K37" s="148"/>
      <c r="L37" s="149"/>
      <c r="M37" s="136"/>
      <c r="N37" s="98"/>
      <c r="O37" s="98"/>
      <c r="P37" s="137"/>
      <c r="Q37" s="7"/>
      <c r="R37" s="7"/>
      <c r="S37" s="7"/>
      <c r="T37" s="7"/>
      <c r="U37" s="7"/>
    </row>
    <row r="38" spans="1:21" ht="68.25" customHeight="1">
      <c r="A38" s="16" t="s">
        <v>300</v>
      </c>
      <c r="B38" s="106" t="s">
        <v>148</v>
      </c>
      <c r="C38" s="82"/>
      <c r="D38" s="79">
        <v>100</v>
      </c>
      <c r="E38" s="110"/>
      <c r="F38" s="63"/>
      <c r="G38" s="64"/>
      <c r="H38" s="65"/>
      <c r="I38" s="65"/>
      <c r="J38" s="66"/>
      <c r="K38" s="148"/>
      <c r="L38" s="149"/>
      <c r="M38" s="136"/>
      <c r="N38" s="98"/>
      <c r="O38" s="98"/>
      <c r="P38" s="137"/>
      <c r="Q38" s="7"/>
      <c r="R38" s="7"/>
      <c r="S38" s="7"/>
      <c r="T38" s="7"/>
      <c r="U38" s="7"/>
    </row>
    <row r="39" spans="1:21" ht="74.25" customHeight="1">
      <c r="A39" s="16" t="s">
        <v>125</v>
      </c>
      <c r="B39" s="106" t="s">
        <v>149</v>
      </c>
      <c r="C39" s="82"/>
      <c r="D39" s="79">
        <v>100</v>
      </c>
      <c r="E39" s="110"/>
      <c r="F39" s="63"/>
      <c r="G39" s="64"/>
      <c r="H39" s="65"/>
      <c r="I39" s="65"/>
      <c r="J39" s="66"/>
      <c r="K39" s="148"/>
      <c r="L39" s="149"/>
      <c r="M39" s="136"/>
      <c r="N39" s="98"/>
      <c r="O39" s="98"/>
      <c r="P39" s="137"/>
      <c r="Q39" s="7"/>
      <c r="R39" s="7"/>
      <c r="S39" s="7"/>
      <c r="T39" s="7"/>
      <c r="U39" s="7"/>
    </row>
    <row r="40" spans="1:21" ht="25.5">
      <c r="A40" s="56" t="s">
        <v>173</v>
      </c>
      <c r="B40" s="107" t="s">
        <v>333</v>
      </c>
      <c r="C40" s="73"/>
      <c r="D40" s="84"/>
      <c r="E40" s="109">
        <f>F40+G40+H40+I40+J40</f>
        <v>2081</v>
      </c>
      <c r="F40" s="70">
        <v>2081</v>
      </c>
      <c r="G40" s="59"/>
      <c r="H40" s="60"/>
      <c r="I40" s="60"/>
      <c r="J40" s="66"/>
      <c r="K40" s="145">
        <f>L40+M40+N40+O40+P40</f>
        <v>2081</v>
      </c>
      <c r="L40" s="74">
        <v>2081</v>
      </c>
      <c r="M40" s="134"/>
      <c r="N40" s="74"/>
      <c r="O40" s="74"/>
      <c r="P40" s="137"/>
      <c r="Q40" s="7"/>
      <c r="R40" s="7"/>
      <c r="S40" s="7"/>
      <c r="T40" s="7"/>
      <c r="U40" s="7"/>
    </row>
    <row r="41" spans="1:21" ht="66.75" customHeight="1" hidden="1" outlineLevel="1">
      <c r="A41" s="16" t="s">
        <v>175</v>
      </c>
      <c r="B41" s="106" t="s">
        <v>174</v>
      </c>
      <c r="C41" s="128">
        <v>100</v>
      </c>
      <c r="D41" s="129"/>
      <c r="E41" s="110">
        <f>F41+G41+H41+I41+J41</f>
        <v>0</v>
      </c>
      <c r="F41" s="68"/>
      <c r="G41" s="64"/>
      <c r="H41" s="65"/>
      <c r="I41" s="65"/>
      <c r="J41" s="66"/>
      <c r="K41" s="148">
        <f>L41+M41+N41+O41+P41</f>
        <v>0</v>
      </c>
      <c r="L41" s="150"/>
      <c r="M41" s="136"/>
      <c r="N41" s="98"/>
      <c r="O41" s="98"/>
      <c r="P41" s="137"/>
      <c r="Q41" s="7"/>
      <c r="R41" s="7"/>
      <c r="S41" s="7"/>
      <c r="T41" s="7"/>
      <c r="U41" s="7"/>
    </row>
    <row r="42" spans="1:21" ht="39.75" customHeight="1" hidden="1" outlineLevel="1">
      <c r="A42" s="16" t="s">
        <v>176</v>
      </c>
      <c r="B42" s="106" t="s">
        <v>178</v>
      </c>
      <c r="C42" s="82">
        <v>100</v>
      </c>
      <c r="D42" s="79"/>
      <c r="E42" s="110">
        <f>F42+G42+H42+I42+J42</f>
        <v>0</v>
      </c>
      <c r="F42" s="63"/>
      <c r="G42" s="64"/>
      <c r="H42" s="65"/>
      <c r="I42" s="65"/>
      <c r="J42" s="66"/>
      <c r="K42" s="148">
        <f>L42+M42+N42+O42+P42</f>
        <v>0</v>
      </c>
      <c r="L42" s="149"/>
      <c r="M42" s="136"/>
      <c r="N42" s="98"/>
      <c r="O42" s="98"/>
      <c r="P42" s="137"/>
      <c r="Q42" s="7"/>
      <c r="R42" s="7"/>
      <c r="S42" s="7"/>
      <c r="T42" s="7"/>
      <c r="U42" s="7"/>
    </row>
    <row r="43" spans="1:21" ht="66.75" customHeight="1" hidden="1" outlineLevel="1">
      <c r="A43" s="16" t="s">
        <v>177</v>
      </c>
      <c r="B43" s="106" t="s">
        <v>179</v>
      </c>
      <c r="C43" s="82">
        <v>100</v>
      </c>
      <c r="D43" s="79"/>
      <c r="E43" s="110"/>
      <c r="F43" s="63"/>
      <c r="G43" s="64"/>
      <c r="H43" s="65"/>
      <c r="I43" s="65"/>
      <c r="J43" s="66"/>
      <c r="K43" s="148"/>
      <c r="L43" s="149"/>
      <c r="M43" s="136"/>
      <c r="N43" s="98"/>
      <c r="O43" s="98"/>
      <c r="P43" s="137"/>
      <c r="Q43" s="7"/>
      <c r="R43" s="7"/>
      <c r="S43" s="7"/>
      <c r="T43" s="7"/>
      <c r="U43" s="7"/>
    </row>
    <row r="44" spans="1:21" ht="30" customHeight="1" hidden="1" outlineLevel="1">
      <c r="A44" s="16" t="s">
        <v>180</v>
      </c>
      <c r="B44" s="106" t="s">
        <v>181</v>
      </c>
      <c r="C44" s="82">
        <v>100</v>
      </c>
      <c r="D44" s="79"/>
      <c r="E44" s="110"/>
      <c r="F44" s="63"/>
      <c r="G44" s="64"/>
      <c r="H44" s="65"/>
      <c r="I44" s="65"/>
      <c r="J44" s="66"/>
      <c r="K44" s="148"/>
      <c r="L44" s="149"/>
      <c r="M44" s="136"/>
      <c r="N44" s="98"/>
      <c r="O44" s="98"/>
      <c r="P44" s="137"/>
      <c r="Q44" s="7"/>
      <c r="R44" s="7"/>
      <c r="S44" s="7"/>
      <c r="T44" s="7"/>
      <c r="U44" s="7"/>
    </row>
    <row r="45" spans="1:21" ht="27.75" customHeight="1" hidden="1" outlineLevel="1">
      <c r="A45" s="16" t="s">
        <v>182</v>
      </c>
      <c r="B45" s="106" t="s">
        <v>183</v>
      </c>
      <c r="C45" s="82">
        <v>100</v>
      </c>
      <c r="D45" s="79"/>
      <c r="E45" s="110"/>
      <c r="F45" s="63"/>
      <c r="G45" s="64"/>
      <c r="H45" s="65"/>
      <c r="I45" s="65"/>
      <c r="J45" s="66"/>
      <c r="K45" s="148"/>
      <c r="L45" s="149"/>
      <c r="M45" s="136"/>
      <c r="N45" s="98"/>
      <c r="O45" s="98"/>
      <c r="P45" s="137"/>
      <c r="Q45" s="7"/>
      <c r="R45" s="7"/>
      <c r="S45" s="7"/>
      <c r="T45" s="7"/>
      <c r="U45" s="7"/>
    </row>
    <row r="46" spans="1:21" ht="31.5" customHeight="1" collapsed="1">
      <c r="A46" s="56" t="s">
        <v>184</v>
      </c>
      <c r="B46" s="107" t="s">
        <v>253</v>
      </c>
      <c r="C46" s="111"/>
      <c r="D46" s="76"/>
      <c r="E46" s="109">
        <f>F46+G46+H46+I46+J46</f>
        <v>163</v>
      </c>
      <c r="F46" s="57">
        <v>163</v>
      </c>
      <c r="G46" s="57">
        <f>G47+G51+G56+G57+G58</f>
        <v>0</v>
      </c>
      <c r="H46" s="57">
        <f>H47+H51+H56+H57+H58</f>
        <v>0</v>
      </c>
      <c r="I46" s="57">
        <f>I47+I51+I56+I57+I58</f>
        <v>0</v>
      </c>
      <c r="J46" s="58">
        <f>J47+J51+J56+J57+J58</f>
        <v>0</v>
      </c>
      <c r="K46" s="145">
        <f>L46+M46+N46+O46+P46</f>
        <v>163</v>
      </c>
      <c r="L46" s="146">
        <v>163</v>
      </c>
      <c r="M46" s="146">
        <f>M47+M51+M56+M57+M58</f>
        <v>0</v>
      </c>
      <c r="N46" s="146">
        <f>N47+N51+N56+N57+N58</f>
        <v>0</v>
      </c>
      <c r="O46" s="146">
        <f>O47+O51+O56+O57+O58</f>
        <v>0</v>
      </c>
      <c r="P46" s="147">
        <f>P47+P51+P56+P57+P58</f>
        <v>0</v>
      </c>
      <c r="Q46" s="7"/>
      <c r="R46" s="7"/>
      <c r="S46" s="7"/>
      <c r="T46" s="7"/>
      <c r="U46" s="7"/>
    </row>
    <row r="47" spans="1:21" ht="25.5" hidden="1" outlineLevel="1">
      <c r="A47" s="16" t="s">
        <v>185</v>
      </c>
      <c r="B47" s="106" t="s">
        <v>254</v>
      </c>
      <c r="C47" s="82"/>
      <c r="D47" s="79">
        <v>100</v>
      </c>
      <c r="E47" s="110">
        <f>F47+G47+H47+I47+J47</f>
        <v>0</v>
      </c>
      <c r="F47" s="63"/>
      <c r="G47" s="64"/>
      <c r="H47" s="65"/>
      <c r="I47" s="65"/>
      <c r="J47" s="66"/>
      <c r="K47" s="148">
        <f>L47+M47+N47+O47+P47</f>
        <v>0</v>
      </c>
      <c r="L47" s="149"/>
      <c r="M47" s="136"/>
      <c r="N47" s="98"/>
      <c r="O47" s="98"/>
      <c r="P47" s="137"/>
      <c r="Q47" s="7"/>
      <c r="R47" s="7"/>
      <c r="S47" s="7"/>
      <c r="T47" s="7"/>
      <c r="U47" s="7"/>
    </row>
    <row r="48" spans="1:21" ht="12.75" hidden="1" outlineLevel="1">
      <c r="A48" s="16" t="s">
        <v>186</v>
      </c>
      <c r="B48" s="106" t="s">
        <v>187</v>
      </c>
      <c r="C48" s="82"/>
      <c r="D48" s="79"/>
      <c r="E48" s="110"/>
      <c r="F48" s="63"/>
      <c r="G48" s="64"/>
      <c r="H48" s="65"/>
      <c r="I48" s="65"/>
      <c r="J48" s="66"/>
      <c r="K48" s="148"/>
      <c r="L48" s="149"/>
      <c r="M48" s="136"/>
      <c r="N48" s="98"/>
      <c r="O48" s="98"/>
      <c r="P48" s="137"/>
      <c r="Q48" s="7"/>
      <c r="R48" s="7"/>
      <c r="S48" s="7"/>
      <c r="T48" s="7"/>
      <c r="U48" s="7"/>
    </row>
    <row r="49" spans="1:21" ht="25.5" hidden="1" outlineLevel="1">
      <c r="A49" s="16" t="s">
        <v>188</v>
      </c>
      <c r="B49" s="106" t="s">
        <v>190</v>
      </c>
      <c r="C49" s="82"/>
      <c r="D49" s="79">
        <v>100</v>
      </c>
      <c r="E49" s="110"/>
      <c r="F49" s="63"/>
      <c r="G49" s="64"/>
      <c r="H49" s="65"/>
      <c r="I49" s="65"/>
      <c r="J49" s="66"/>
      <c r="K49" s="148"/>
      <c r="L49" s="149"/>
      <c r="M49" s="136"/>
      <c r="N49" s="98"/>
      <c r="O49" s="98"/>
      <c r="P49" s="137"/>
      <c r="Q49" s="7"/>
      <c r="R49" s="7"/>
      <c r="S49" s="7"/>
      <c r="T49" s="7"/>
      <c r="U49" s="7"/>
    </row>
    <row r="50" spans="1:21" ht="12.75" hidden="1" outlineLevel="1">
      <c r="A50" s="16" t="s">
        <v>189</v>
      </c>
      <c r="B50" s="106" t="s">
        <v>58</v>
      </c>
      <c r="C50" s="82"/>
      <c r="D50" s="79">
        <v>50</v>
      </c>
      <c r="E50" s="110"/>
      <c r="F50" s="63"/>
      <c r="G50" s="64"/>
      <c r="H50" s="65"/>
      <c r="I50" s="65"/>
      <c r="J50" s="66"/>
      <c r="K50" s="148"/>
      <c r="L50" s="149"/>
      <c r="M50" s="136"/>
      <c r="N50" s="98"/>
      <c r="O50" s="98"/>
      <c r="P50" s="137"/>
      <c r="Q50" s="7"/>
      <c r="R50" s="7"/>
      <c r="S50" s="7"/>
      <c r="T50" s="7"/>
      <c r="U50" s="7"/>
    </row>
    <row r="51" spans="1:21" ht="12.75" hidden="1" outlineLevel="1">
      <c r="A51" s="16" t="s">
        <v>9</v>
      </c>
      <c r="B51" s="106" t="s">
        <v>59</v>
      </c>
      <c r="C51" s="82"/>
      <c r="D51" s="79"/>
      <c r="E51" s="110">
        <f>F51+G51+H51+I51+J51</f>
        <v>0</v>
      </c>
      <c r="F51" s="63"/>
      <c r="G51" s="64"/>
      <c r="H51" s="65"/>
      <c r="I51" s="65"/>
      <c r="J51" s="66"/>
      <c r="K51" s="148">
        <f>L51+M51+N51+O51+P51</f>
        <v>0</v>
      </c>
      <c r="L51" s="149"/>
      <c r="M51" s="136"/>
      <c r="N51" s="98"/>
      <c r="O51" s="98"/>
      <c r="P51" s="137"/>
      <c r="Q51" s="7"/>
      <c r="R51" s="7"/>
      <c r="S51" s="7"/>
      <c r="T51" s="7"/>
      <c r="U51" s="7"/>
    </row>
    <row r="52" spans="1:21" ht="12.75" hidden="1" outlineLevel="1">
      <c r="A52" s="16" t="s">
        <v>255</v>
      </c>
      <c r="B52" s="106" t="s">
        <v>191</v>
      </c>
      <c r="C52" s="82"/>
      <c r="D52" s="79">
        <v>50</v>
      </c>
      <c r="E52" s="110"/>
      <c r="F52" s="63"/>
      <c r="G52" s="64"/>
      <c r="H52" s="65"/>
      <c r="I52" s="65"/>
      <c r="J52" s="66"/>
      <c r="K52" s="148"/>
      <c r="L52" s="149"/>
      <c r="M52" s="136"/>
      <c r="N52" s="98"/>
      <c r="O52" s="98"/>
      <c r="P52" s="137"/>
      <c r="Q52" s="7"/>
      <c r="R52" s="7"/>
      <c r="S52" s="7"/>
      <c r="T52" s="7"/>
      <c r="U52" s="7"/>
    </row>
    <row r="53" spans="1:21" ht="25.5" hidden="1" outlineLevel="1">
      <c r="A53" s="16" t="s">
        <v>11</v>
      </c>
      <c r="B53" s="106" t="s">
        <v>10</v>
      </c>
      <c r="C53" s="82"/>
      <c r="D53" s="79">
        <v>100</v>
      </c>
      <c r="E53" s="110"/>
      <c r="F53" s="63"/>
      <c r="G53" s="64"/>
      <c r="H53" s="65"/>
      <c r="I53" s="65"/>
      <c r="J53" s="66"/>
      <c r="K53" s="148"/>
      <c r="L53" s="149"/>
      <c r="M53" s="136"/>
      <c r="N53" s="98"/>
      <c r="O53" s="98"/>
      <c r="P53" s="137"/>
      <c r="Q53" s="7"/>
      <c r="R53" s="7"/>
      <c r="S53" s="7"/>
      <c r="T53" s="7"/>
      <c r="U53" s="7"/>
    </row>
    <row r="54" spans="1:21" ht="25.5" hidden="1" outlineLevel="1">
      <c r="A54" s="16" t="s">
        <v>257</v>
      </c>
      <c r="B54" s="106" t="s">
        <v>256</v>
      </c>
      <c r="C54" s="53"/>
      <c r="D54" s="55"/>
      <c r="E54" s="110">
        <f aca="true" t="shared" si="6" ref="E54:E59">F54+G54+H54+I54+J54</f>
        <v>0</v>
      </c>
      <c r="F54" s="63">
        <f>F55</f>
        <v>0</v>
      </c>
      <c r="G54" s="63">
        <f>G55</f>
        <v>0</v>
      </c>
      <c r="H54" s="63">
        <f>H55</f>
        <v>0</v>
      </c>
      <c r="I54" s="63">
        <f>I55</f>
        <v>0</v>
      </c>
      <c r="J54" s="72">
        <f>J55</f>
        <v>0</v>
      </c>
      <c r="K54" s="148">
        <f aca="true" t="shared" si="7" ref="K54:K59">L54+M54+N54+O54+P54</f>
        <v>0</v>
      </c>
      <c r="L54" s="149">
        <f>L55</f>
        <v>0</v>
      </c>
      <c r="M54" s="149">
        <f>M55</f>
        <v>0</v>
      </c>
      <c r="N54" s="149">
        <f>N55</f>
        <v>0</v>
      </c>
      <c r="O54" s="149">
        <f>O55</f>
        <v>0</v>
      </c>
      <c r="P54" s="151">
        <f>P55</f>
        <v>0</v>
      </c>
      <c r="Q54" s="7"/>
      <c r="R54" s="7"/>
      <c r="S54" s="7"/>
      <c r="T54" s="7"/>
      <c r="U54" s="7"/>
    </row>
    <row r="55" spans="1:21" ht="12.75" hidden="1" outlineLevel="1">
      <c r="A55" s="16" t="s">
        <v>259</v>
      </c>
      <c r="B55" s="106" t="s">
        <v>258</v>
      </c>
      <c r="C55" s="82"/>
      <c r="D55" s="79">
        <v>60</v>
      </c>
      <c r="E55" s="110">
        <f t="shared" si="6"/>
        <v>0</v>
      </c>
      <c r="F55" s="63"/>
      <c r="G55" s="64"/>
      <c r="H55" s="65"/>
      <c r="I55" s="65"/>
      <c r="J55" s="66"/>
      <c r="K55" s="148">
        <f t="shared" si="7"/>
        <v>0</v>
      </c>
      <c r="L55" s="149"/>
      <c r="M55" s="136"/>
      <c r="N55" s="98"/>
      <c r="O55" s="98"/>
      <c r="P55" s="137"/>
      <c r="Q55" s="7"/>
      <c r="R55" s="7"/>
      <c r="S55" s="7"/>
      <c r="T55" s="7"/>
      <c r="U55" s="7"/>
    </row>
    <row r="56" spans="1:21" ht="12.75" customHeight="1" hidden="1" outlineLevel="1">
      <c r="A56" s="16" t="s">
        <v>261</v>
      </c>
      <c r="B56" s="106" t="s">
        <v>260</v>
      </c>
      <c r="C56" s="110"/>
      <c r="D56" s="72"/>
      <c r="E56" s="110">
        <f t="shared" si="6"/>
        <v>0</v>
      </c>
      <c r="F56" s="63">
        <f>F57+F58+F59</f>
        <v>0</v>
      </c>
      <c r="G56" s="63">
        <f>G57+G58+G59</f>
        <v>0</v>
      </c>
      <c r="H56" s="63">
        <f>H57+H58+H59</f>
        <v>0</v>
      </c>
      <c r="I56" s="63">
        <f>I57+I58+I59</f>
        <v>0</v>
      </c>
      <c r="J56" s="72">
        <f>J57+J58+J59</f>
        <v>0</v>
      </c>
      <c r="K56" s="148">
        <f t="shared" si="7"/>
        <v>0</v>
      </c>
      <c r="L56" s="149">
        <f>L57+L58+L59</f>
        <v>0</v>
      </c>
      <c r="M56" s="149">
        <f>M57+M58+M59</f>
        <v>0</v>
      </c>
      <c r="N56" s="149">
        <f>N57+N58+N59</f>
        <v>0</v>
      </c>
      <c r="O56" s="149">
        <f>O57+O58+O59</f>
        <v>0</v>
      </c>
      <c r="P56" s="151">
        <f>P57+P58+P59</f>
        <v>0</v>
      </c>
      <c r="Q56" s="7"/>
      <c r="R56" s="7"/>
      <c r="S56" s="7"/>
      <c r="T56" s="7"/>
      <c r="U56" s="7"/>
    </row>
    <row r="57" spans="1:21" ht="12.75" hidden="1" outlineLevel="1">
      <c r="A57" s="16" t="s">
        <v>263</v>
      </c>
      <c r="B57" s="106" t="s">
        <v>262</v>
      </c>
      <c r="C57" s="82"/>
      <c r="D57" s="79">
        <v>100</v>
      </c>
      <c r="E57" s="110">
        <f t="shared" si="6"/>
        <v>0</v>
      </c>
      <c r="F57" s="63"/>
      <c r="G57" s="64"/>
      <c r="H57" s="65"/>
      <c r="I57" s="65"/>
      <c r="J57" s="66"/>
      <c r="K57" s="148">
        <f t="shared" si="7"/>
        <v>0</v>
      </c>
      <c r="L57" s="149"/>
      <c r="M57" s="136"/>
      <c r="N57" s="98"/>
      <c r="O57" s="98"/>
      <c r="P57" s="137"/>
      <c r="Q57" s="7"/>
      <c r="R57" s="7"/>
      <c r="S57" s="7"/>
      <c r="T57" s="7"/>
      <c r="U57" s="7"/>
    </row>
    <row r="58" spans="1:21" ht="38.25" hidden="1" outlineLevel="1">
      <c r="A58" s="16" t="s">
        <v>265</v>
      </c>
      <c r="B58" s="106" t="s">
        <v>264</v>
      </c>
      <c r="C58" s="82"/>
      <c r="D58" s="79">
        <v>100</v>
      </c>
      <c r="E58" s="110">
        <f t="shared" si="6"/>
        <v>0</v>
      </c>
      <c r="F58" s="63"/>
      <c r="G58" s="64"/>
      <c r="H58" s="65"/>
      <c r="I58" s="65"/>
      <c r="J58" s="66"/>
      <c r="K58" s="148">
        <f t="shared" si="7"/>
        <v>0</v>
      </c>
      <c r="L58" s="149"/>
      <c r="M58" s="136"/>
      <c r="N58" s="98"/>
      <c r="O58" s="98"/>
      <c r="P58" s="137"/>
      <c r="Q58" s="7"/>
      <c r="R58" s="7"/>
      <c r="S58" s="7"/>
      <c r="T58" s="7"/>
      <c r="U58" s="7"/>
    </row>
    <row r="59" spans="1:21" ht="12.75" hidden="1" outlineLevel="1">
      <c r="A59" s="16" t="s">
        <v>267</v>
      </c>
      <c r="B59" s="106" t="s">
        <v>266</v>
      </c>
      <c r="C59" s="82"/>
      <c r="D59" s="79">
        <v>100</v>
      </c>
      <c r="E59" s="110">
        <f t="shared" si="6"/>
        <v>0</v>
      </c>
      <c r="F59" s="63"/>
      <c r="G59" s="64"/>
      <c r="H59" s="65"/>
      <c r="I59" s="65"/>
      <c r="J59" s="66"/>
      <c r="K59" s="148">
        <f t="shared" si="7"/>
        <v>0</v>
      </c>
      <c r="L59" s="149"/>
      <c r="M59" s="136"/>
      <c r="N59" s="98"/>
      <c r="O59" s="98"/>
      <c r="P59" s="137"/>
      <c r="Q59" s="7"/>
      <c r="R59" s="7"/>
      <c r="S59" s="7"/>
      <c r="T59" s="7"/>
      <c r="U59" s="7"/>
    </row>
    <row r="60" spans="1:21" ht="12.75" collapsed="1">
      <c r="A60" s="73" t="s">
        <v>268</v>
      </c>
      <c r="B60" s="122"/>
      <c r="C60" s="109"/>
      <c r="D60" s="58"/>
      <c r="E60" s="109">
        <f aca="true" t="shared" si="8" ref="E60:P60">E61+E83+E85+E97+E135+E152</f>
        <v>27471</v>
      </c>
      <c r="F60" s="57">
        <f t="shared" si="8"/>
        <v>5821</v>
      </c>
      <c r="G60" s="57">
        <f t="shared" si="8"/>
        <v>9920</v>
      </c>
      <c r="H60" s="57">
        <f t="shared" si="8"/>
        <v>11544</v>
      </c>
      <c r="I60" s="57">
        <f t="shared" si="8"/>
        <v>170</v>
      </c>
      <c r="J60" s="58">
        <f t="shared" si="8"/>
        <v>16</v>
      </c>
      <c r="K60" s="145">
        <f t="shared" si="8"/>
        <v>17341</v>
      </c>
      <c r="L60" s="146">
        <f t="shared" si="8"/>
        <v>5911</v>
      </c>
      <c r="M60" s="146">
        <f t="shared" si="8"/>
        <v>5137.85</v>
      </c>
      <c r="N60" s="146">
        <f t="shared" si="8"/>
        <v>5931.85</v>
      </c>
      <c r="O60" s="146">
        <f t="shared" si="8"/>
        <v>278.4</v>
      </c>
      <c r="P60" s="147">
        <f t="shared" si="8"/>
        <v>81.9</v>
      </c>
      <c r="Q60" s="7"/>
      <c r="R60" s="7"/>
      <c r="S60" s="7"/>
      <c r="T60" s="7"/>
      <c r="U60" s="7"/>
    </row>
    <row r="61" spans="1:21" ht="38.25">
      <c r="A61" s="75" t="s">
        <v>87</v>
      </c>
      <c r="B61" s="107" t="s">
        <v>86</v>
      </c>
      <c r="C61" s="111"/>
      <c r="D61" s="76"/>
      <c r="E61" s="111">
        <f aca="true" t="shared" si="9" ref="E61:J61">E62+E63+E64+E65+E76</f>
        <v>25640</v>
      </c>
      <c r="F61" s="71">
        <f t="shared" si="9"/>
        <v>5780</v>
      </c>
      <c r="G61" s="71">
        <f t="shared" si="9"/>
        <v>9065</v>
      </c>
      <c r="H61" s="71">
        <f t="shared" si="9"/>
        <v>10795</v>
      </c>
      <c r="I61" s="71">
        <f t="shared" si="9"/>
        <v>0</v>
      </c>
      <c r="J61" s="76">
        <f t="shared" si="9"/>
        <v>0</v>
      </c>
      <c r="K61" s="152">
        <f>+K62+K63+K64+K65</f>
        <v>15800</v>
      </c>
      <c r="L61" s="134">
        <f>L62+L63+L64+L65+L76</f>
        <v>5870</v>
      </c>
      <c r="M61" s="134">
        <f>M62+M63+M64+M65+M76</f>
        <v>4532</v>
      </c>
      <c r="N61" s="134">
        <f>N62+N63+N64+N65+N76</f>
        <v>5398</v>
      </c>
      <c r="O61" s="134">
        <f>O62+O63+O64+O65+O76</f>
        <v>0</v>
      </c>
      <c r="P61" s="153">
        <f>P62+P63+P64+P65+P76</f>
        <v>0</v>
      </c>
      <c r="Q61" s="7"/>
      <c r="R61" s="7"/>
      <c r="S61" s="7"/>
      <c r="T61" s="7"/>
      <c r="U61" s="7"/>
    </row>
    <row r="62" spans="1:21" ht="42.75" customHeight="1">
      <c r="A62" s="16" t="s">
        <v>12</v>
      </c>
      <c r="B62" s="106" t="s">
        <v>60</v>
      </c>
      <c r="C62" s="112">
        <v>100</v>
      </c>
      <c r="D62" s="77">
        <v>100</v>
      </c>
      <c r="E62" s="110"/>
      <c r="F62" s="69"/>
      <c r="G62" s="69"/>
      <c r="H62" s="69"/>
      <c r="I62" s="69"/>
      <c r="J62" s="77"/>
      <c r="K62" s="148"/>
      <c r="L62" s="136"/>
      <c r="M62" s="136"/>
      <c r="N62" s="136"/>
      <c r="O62" s="136"/>
      <c r="P62" s="154"/>
      <c r="Q62" s="7"/>
      <c r="R62" s="7"/>
      <c r="S62" s="7"/>
      <c r="T62" s="7"/>
      <c r="U62" s="7"/>
    </row>
    <row r="63" spans="1:21" ht="16.5" customHeight="1">
      <c r="A63" s="16" t="s">
        <v>13</v>
      </c>
      <c r="B63" s="106" t="s">
        <v>61</v>
      </c>
      <c r="C63" s="112">
        <v>100</v>
      </c>
      <c r="D63" s="77">
        <v>100</v>
      </c>
      <c r="E63" s="110"/>
      <c r="F63" s="69"/>
      <c r="G63" s="69"/>
      <c r="H63" s="69"/>
      <c r="I63" s="69"/>
      <c r="J63" s="77"/>
      <c r="K63" s="148"/>
      <c r="L63" s="136"/>
      <c r="M63" s="136"/>
      <c r="N63" s="136"/>
      <c r="O63" s="136"/>
      <c r="P63" s="154"/>
      <c r="Q63" s="7"/>
      <c r="R63" s="7"/>
      <c r="S63" s="7"/>
      <c r="T63" s="7"/>
      <c r="U63" s="7"/>
    </row>
    <row r="64" spans="1:21" ht="24.75" customHeight="1">
      <c r="A64" s="16" t="s">
        <v>14</v>
      </c>
      <c r="B64" s="106" t="s">
        <v>62</v>
      </c>
      <c r="C64" s="112">
        <v>100</v>
      </c>
      <c r="D64" s="77">
        <v>100</v>
      </c>
      <c r="E64" s="110"/>
      <c r="F64" s="69"/>
      <c r="G64" s="69"/>
      <c r="H64" s="69"/>
      <c r="I64" s="69"/>
      <c r="J64" s="77"/>
      <c r="K64" s="148"/>
      <c r="L64" s="136"/>
      <c r="M64" s="136"/>
      <c r="N64" s="136"/>
      <c r="O64" s="136"/>
      <c r="P64" s="154"/>
      <c r="Q64" s="7"/>
      <c r="R64" s="7"/>
      <c r="S64" s="7"/>
      <c r="T64" s="7"/>
      <c r="U64" s="7"/>
    </row>
    <row r="65" spans="1:21" s="12" customFormat="1" ht="32.25" customHeight="1">
      <c r="A65" s="75" t="s">
        <v>89</v>
      </c>
      <c r="B65" s="107" t="s">
        <v>88</v>
      </c>
      <c r="C65" s="109"/>
      <c r="D65" s="58"/>
      <c r="E65" s="109">
        <f aca="true" t="shared" si="10" ref="E65:P65">E66+E67+E68+E69+E70+E71+E72+E73+E74+E75</f>
        <v>25640</v>
      </c>
      <c r="F65" s="57">
        <f t="shared" si="10"/>
        <v>5780</v>
      </c>
      <c r="G65" s="57">
        <f t="shared" si="10"/>
        <v>9065</v>
      </c>
      <c r="H65" s="57">
        <f t="shared" si="10"/>
        <v>10795</v>
      </c>
      <c r="I65" s="57">
        <f t="shared" si="10"/>
        <v>0</v>
      </c>
      <c r="J65" s="58">
        <f t="shared" si="10"/>
        <v>0</v>
      </c>
      <c r="K65" s="145">
        <f t="shared" si="10"/>
        <v>15800</v>
      </c>
      <c r="L65" s="146">
        <f t="shared" si="10"/>
        <v>5870</v>
      </c>
      <c r="M65" s="146">
        <f t="shared" si="10"/>
        <v>4532</v>
      </c>
      <c r="N65" s="146">
        <f t="shared" si="10"/>
        <v>5398</v>
      </c>
      <c r="O65" s="146">
        <f t="shared" si="10"/>
        <v>0</v>
      </c>
      <c r="P65" s="147">
        <f t="shared" si="10"/>
        <v>0</v>
      </c>
      <c r="Q65" s="19"/>
      <c r="R65" s="19"/>
      <c r="S65" s="19"/>
      <c r="T65" s="19"/>
      <c r="U65" s="19"/>
    </row>
    <row r="66" spans="1:21" ht="82.5" customHeight="1" hidden="1" outlineLevel="1">
      <c r="A66" s="16" t="s">
        <v>403</v>
      </c>
      <c r="B66" s="106" t="s">
        <v>90</v>
      </c>
      <c r="C66" s="110"/>
      <c r="D66" s="72">
        <v>100</v>
      </c>
      <c r="E66" s="110">
        <f>F66+G66+H66+I66+J66</f>
        <v>19860</v>
      </c>
      <c r="F66" s="63"/>
      <c r="G66" s="69">
        <v>9065</v>
      </c>
      <c r="H66" s="54">
        <v>10795</v>
      </c>
      <c r="I66" s="54"/>
      <c r="J66" s="55"/>
      <c r="K66" s="148">
        <f>L66+M66+N66+O66+P66</f>
        <v>0</v>
      </c>
      <c r="L66" s="149"/>
      <c r="M66" s="136"/>
      <c r="N66" s="98"/>
      <c r="O66" s="98"/>
      <c r="P66" s="137"/>
      <c r="Q66" s="7"/>
      <c r="R66" s="7"/>
      <c r="S66" s="7"/>
      <c r="T66" s="7"/>
      <c r="U66" s="7"/>
    </row>
    <row r="67" spans="1:21" ht="69.75" customHeight="1" collapsed="1">
      <c r="A67" s="16" t="s">
        <v>377</v>
      </c>
      <c r="B67" s="106" t="s">
        <v>15</v>
      </c>
      <c r="C67" s="82"/>
      <c r="D67" s="79">
        <v>100</v>
      </c>
      <c r="E67" s="110">
        <f>F67+G67+H67+I67+J67</f>
        <v>0</v>
      </c>
      <c r="F67" s="63"/>
      <c r="G67" s="64"/>
      <c r="H67" s="65"/>
      <c r="I67" s="65"/>
      <c r="J67" s="66"/>
      <c r="K67" s="148">
        <f>L67+M67+N67+O67+P67</f>
        <v>9930</v>
      </c>
      <c r="L67" s="149"/>
      <c r="M67" s="136">
        <v>4532</v>
      </c>
      <c r="N67" s="98">
        <v>5398</v>
      </c>
      <c r="O67" s="98"/>
      <c r="P67" s="137"/>
      <c r="Q67" s="7"/>
      <c r="R67" s="7"/>
      <c r="S67" s="7"/>
      <c r="T67" s="7"/>
      <c r="U67" s="7"/>
    </row>
    <row r="68" spans="1:21" ht="75.75" customHeight="1" hidden="1" outlineLevel="1">
      <c r="A68" s="16" t="s">
        <v>378</v>
      </c>
      <c r="B68" s="106" t="s">
        <v>17</v>
      </c>
      <c r="C68" s="82"/>
      <c r="D68" s="79">
        <v>100</v>
      </c>
      <c r="E68" s="110">
        <f>F68+G68+H68+I68+J68</f>
        <v>0</v>
      </c>
      <c r="F68" s="63"/>
      <c r="G68" s="64"/>
      <c r="H68" s="65"/>
      <c r="I68" s="65"/>
      <c r="J68" s="66"/>
      <c r="K68" s="148">
        <f>L68+M68+N68+O68+P68</f>
        <v>0</v>
      </c>
      <c r="L68" s="149"/>
      <c r="M68" s="136"/>
      <c r="N68" s="98"/>
      <c r="O68" s="98"/>
      <c r="P68" s="137"/>
      <c r="Q68" s="7"/>
      <c r="R68" s="7"/>
      <c r="S68" s="7"/>
      <c r="T68" s="7"/>
      <c r="U68" s="7"/>
    </row>
    <row r="69" spans="1:21" ht="63" customHeight="1" collapsed="1">
      <c r="A69" s="16" t="s">
        <v>273</v>
      </c>
      <c r="B69" s="106" t="s">
        <v>274</v>
      </c>
      <c r="C69" s="82"/>
      <c r="D69" s="79">
        <v>100</v>
      </c>
      <c r="E69" s="110"/>
      <c r="F69" s="63"/>
      <c r="G69" s="64"/>
      <c r="H69" s="65"/>
      <c r="I69" s="65"/>
      <c r="J69" s="66"/>
      <c r="K69" s="148"/>
      <c r="L69" s="149"/>
      <c r="M69" s="136"/>
      <c r="N69" s="98"/>
      <c r="O69" s="98"/>
      <c r="P69" s="137"/>
      <c r="Q69" s="7"/>
      <c r="R69" s="7"/>
      <c r="S69" s="7"/>
      <c r="T69" s="7"/>
      <c r="U69" s="7"/>
    </row>
    <row r="70" spans="1:21" ht="36.75" customHeight="1" hidden="1" outlineLevel="1">
      <c r="A70" s="78" t="s">
        <v>379</v>
      </c>
      <c r="B70" s="106" t="s">
        <v>19</v>
      </c>
      <c r="C70" s="53">
        <v>100</v>
      </c>
      <c r="D70" s="55">
        <v>100</v>
      </c>
      <c r="E70" s="110"/>
      <c r="F70" s="54"/>
      <c r="G70" s="64"/>
      <c r="H70" s="65"/>
      <c r="I70" s="65"/>
      <c r="J70" s="66"/>
      <c r="K70" s="148"/>
      <c r="L70" s="98"/>
      <c r="M70" s="136"/>
      <c r="N70" s="98"/>
      <c r="O70" s="98"/>
      <c r="P70" s="137"/>
      <c r="Q70" s="7"/>
      <c r="R70" s="7"/>
      <c r="S70" s="7"/>
      <c r="T70" s="7"/>
      <c r="U70" s="7"/>
    </row>
    <row r="71" spans="1:21" ht="40.5" customHeight="1" collapsed="1">
      <c r="A71" s="78" t="s">
        <v>380</v>
      </c>
      <c r="B71" s="106" t="s">
        <v>20</v>
      </c>
      <c r="C71" s="53">
        <v>100</v>
      </c>
      <c r="D71" s="55">
        <v>100</v>
      </c>
      <c r="E71" s="110"/>
      <c r="F71" s="54"/>
      <c r="G71" s="64"/>
      <c r="H71" s="65"/>
      <c r="I71" s="65"/>
      <c r="J71" s="66"/>
      <c r="K71" s="148"/>
      <c r="L71" s="98"/>
      <c r="M71" s="136"/>
      <c r="N71" s="98"/>
      <c r="O71" s="98"/>
      <c r="P71" s="137"/>
      <c r="Q71" s="7"/>
      <c r="R71" s="7"/>
      <c r="S71" s="7"/>
      <c r="T71" s="7"/>
      <c r="U71" s="7"/>
    </row>
    <row r="72" spans="1:21" ht="39" customHeight="1">
      <c r="A72" s="78" t="s">
        <v>381</v>
      </c>
      <c r="B72" s="106" t="s">
        <v>21</v>
      </c>
      <c r="C72" s="53">
        <v>100</v>
      </c>
      <c r="D72" s="55">
        <v>100</v>
      </c>
      <c r="E72" s="110"/>
      <c r="F72" s="54"/>
      <c r="G72" s="64"/>
      <c r="H72" s="65"/>
      <c r="I72" s="65"/>
      <c r="J72" s="66"/>
      <c r="K72" s="148"/>
      <c r="L72" s="98"/>
      <c r="M72" s="136"/>
      <c r="N72" s="98"/>
      <c r="O72" s="98"/>
      <c r="P72" s="137"/>
      <c r="Q72" s="7"/>
      <c r="R72" s="7"/>
      <c r="S72" s="7"/>
      <c r="T72" s="7"/>
      <c r="U72" s="7"/>
    </row>
    <row r="73" spans="1:20" ht="25.5">
      <c r="A73" s="78" t="s">
        <v>271</v>
      </c>
      <c r="B73" s="106" t="s">
        <v>63</v>
      </c>
      <c r="C73" s="53">
        <v>100</v>
      </c>
      <c r="D73" s="55">
        <v>100</v>
      </c>
      <c r="E73" s="110">
        <f>F73+G73+H73+I73+J73</f>
        <v>5780</v>
      </c>
      <c r="F73" s="54">
        <v>5780</v>
      </c>
      <c r="G73" s="64"/>
      <c r="H73" s="65"/>
      <c r="I73" s="65"/>
      <c r="J73" s="66"/>
      <c r="K73" s="148">
        <v>5870</v>
      </c>
      <c r="L73" s="98">
        <v>5870</v>
      </c>
      <c r="M73" s="136"/>
      <c r="N73" s="98"/>
      <c r="O73" s="98"/>
      <c r="P73" s="137"/>
      <c r="Q73" s="7"/>
      <c r="R73" s="7"/>
      <c r="S73" s="7"/>
      <c r="T73" s="7"/>
    </row>
    <row r="74" spans="1:20" ht="25.5">
      <c r="A74" s="78" t="s">
        <v>272</v>
      </c>
      <c r="B74" s="106" t="s">
        <v>65</v>
      </c>
      <c r="C74" s="53">
        <v>100</v>
      </c>
      <c r="D74" s="55">
        <v>100</v>
      </c>
      <c r="E74" s="110"/>
      <c r="F74" s="54"/>
      <c r="G74" s="64"/>
      <c r="H74" s="65"/>
      <c r="I74" s="65"/>
      <c r="J74" s="66"/>
      <c r="K74" s="148"/>
      <c r="L74" s="98"/>
      <c r="M74" s="136"/>
      <c r="N74" s="98"/>
      <c r="O74" s="98"/>
      <c r="P74" s="137"/>
      <c r="Q74" s="7"/>
      <c r="R74" s="7"/>
      <c r="S74" s="7"/>
      <c r="T74" s="7"/>
    </row>
    <row r="75" spans="1:20" ht="105" customHeight="1" hidden="1" outlineLevel="1">
      <c r="A75" s="78" t="s">
        <v>382</v>
      </c>
      <c r="B75" s="106" t="s">
        <v>22</v>
      </c>
      <c r="C75" s="53">
        <v>100</v>
      </c>
      <c r="D75" s="55">
        <v>100</v>
      </c>
      <c r="E75" s="110"/>
      <c r="F75" s="63"/>
      <c r="G75" s="64"/>
      <c r="H75" s="65"/>
      <c r="I75" s="65"/>
      <c r="J75" s="66"/>
      <c r="K75" s="148"/>
      <c r="L75" s="149"/>
      <c r="M75" s="136"/>
      <c r="N75" s="98"/>
      <c r="O75" s="98"/>
      <c r="P75" s="137"/>
      <c r="Q75" s="7"/>
      <c r="R75" s="7"/>
      <c r="S75" s="7"/>
      <c r="T75" s="7"/>
    </row>
    <row r="76" spans="1:20" ht="57.75" customHeight="1" hidden="1" outlineLevel="1">
      <c r="A76" s="78" t="s">
        <v>383</v>
      </c>
      <c r="B76" s="106" t="s">
        <v>23</v>
      </c>
      <c r="C76" s="53">
        <v>100</v>
      </c>
      <c r="D76" s="55">
        <v>100</v>
      </c>
      <c r="E76" s="82">
        <f aca="true" t="shared" si="11" ref="E76:P76">E77+E78+E79+E80+E81+E82</f>
        <v>0</v>
      </c>
      <c r="F76" s="62">
        <f t="shared" si="11"/>
        <v>0</v>
      </c>
      <c r="G76" s="62">
        <f t="shared" si="11"/>
        <v>0</v>
      </c>
      <c r="H76" s="62">
        <f t="shared" si="11"/>
        <v>0</v>
      </c>
      <c r="I76" s="62">
        <f t="shared" si="11"/>
        <v>0</v>
      </c>
      <c r="J76" s="79">
        <f t="shared" si="11"/>
        <v>0</v>
      </c>
      <c r="K76" s="155">
        <f t="shared" si="11"/>
        <v>0</v>
      </c>
      <c r="L76" s="138">
        <f t="shared" si="11"/>
        <v>0</v>
      </c>
      <c r="M76" s="138">
        <f t="shared" si="11"/>
        <v>0</v>
      </c>
      <c r="N76" s="138">
        <f t="shared" si="11"/>
        <v>0</v>
      </c>
      <c r="O76" s="138">
        <f t="shared" si="11"/>
        <v>0</v>
      </c>
      <c r="P76" s="156">
        <f t="shared" si="11"/>
        <v>0</v>
      </c>
      <c r="Q76" s="7"/>
      <c r="R76" s="7"/>
      <c r="S76" s="7"/>
      <c r="T76" s="7"/>
    </row>
    <row r="77" spans="1:20" ht="92.25" customHeight="1" hidden="1" outlineLevel="1">
      <c r="A77" s="78" t="s">
        <v>192</v>
      </c>
      <c r="B77" s="106" t="s">
        <v>24</v>
      </c>
      <c r="C77" s="53"/>
      <c r="D77" s="55"/>
      <c r="E77" s="110"/>
      <c r="F77" s="63"/>
      <c r="G77" s="64"/>
      <c r="H77" s="65"/>
      <c r="I77" s="65"/>
      <c r="J77" s="66"/>
      <c r="K77" s="148"/>
      <c r="L77" s="149"/>
      <c r="M77" s="136"/>
      <c r="N77" s="98"/>
      <c r="O77" s="98"/>
      <c r="P77" s="137"/>
      <c r="Q77" s="7"/>
      <c r="R77" s="7"/>
      <c r="S77" s="7"/>
      <c r="T77" s="7"/>
    </row>
    <row r="78" spans="1:20" ht="92.25" customHeight="1" hidden="1" outlineLevel="1">
      <c r="A78" s="78" t="s">
        <v>193</v>
      </c>
      <c r="B78" s="106" t="s">
        <v>25</v>
      </c>
      <c r="C78" s="53"/>
      <c r="D78" s="55"/>
      <c r="E78" s="110"/>
      <c r="F78" s="63"/>
      <c r="G78" s="64"/>
      <c r="H78" s="65"/>
      <c r="I78" s="65"/>
      <c r="J78" s="66"/>
      <c r="K78" s="148"/>
      <c r="L78" s="149"/>
      <c r="M78" s="136"/>
      <c r="N78" s="98"/>
      <c r="O78" s="98"/>
      <c r="P78" s="137"/>
      <c r="Q78" s="7"/>
      <c r="R78" s="7"/>
      <c r="S78" s="7"/>
      <c r="T78" s="7"/>
    </row>
    <row r="79" spans="1:20" ht="87" customHeight="1" hidden="1" outlineLevel="1">
      <c r="A79" s="78" t="s">
        <v>194</v>
      </c>
      <c r="B79" s="106" t="s">
        <v>26</v>
      </c>
      <c r="C79" s="53"/>
      <c r="D79" s="55"/>
      <c r="E79" s="110"/>
      <c r="F79" s="63"/>
      <c r="G79" s="64"/>
      <c r="H79" s="65"/>
      <c r="I79" s="65"/>
      <c r="J79" s="66"/>
      <c r="K79" s="148"/>
      <c r="L79" s="149"/>
      <c r="M79" s="136"/>
      <c r="N79" s="98"/>
      <c r="O79" s="98"/>
      <c r="P79" s="137"/>
      <c r="Q79" s="7"/>
      <c r="R79" s="7"/>
      <c r="S79" s="7"/>
      <c r="T79" s="7"/>
    </row>
    <row r="80" spans="1:20" ht="68.25" customHeight="1" hidden="1" outlineLevel="1">
      <c r="A80" s="78" t="s">
        <v>66</v>
      </c>
      <c r="B80" s="106" t="s">
        <v>64</v>
      </c>
      <c r="C80" s="53"/>
      <c r="D80" s="55"/>
      <c r="E80" s="110"/>
      <c r="F80" s="63"/>
      <c r="G80" s="64"/>
      <c r="H80" s="65"/>
      <c r="I80" s="65"/>
      <c r="J80" s="66"/>
      <c r="K80" s="148"/>
      <c r="L80" s="149"/>
      <c r="M80" s="136"/>
      <c r="N80" s="98"/>
      <c r="O80" s="98"/>
      <c r="P80" s="137"/>
      <c r="Q80" s="7"/>
      <c r="R80" s="7"/>
      <c r="S80" s="7"/>
      <c r="T80" s="7"/>
    </row>
    <row r="81" spans="1:20" ht="52.5" customHeight="1" hidden="1" outlineLevel="1">
      <c r="A81" s="78" t="s">
        <v>67</v>
      </c>
      <c r="B81" s="106" t="s">
        <v>63</v>
      </c>
      <c r="C81" s="53"/>
      <c r="D81" s="55"/>
      <c r="E81" s="110"/>
      <c r="F81" s="63"/>
      <c r="G81" s="64"/>
      <c r="H81" s="65"/>
      <c r="I81" s="65"/>
      <c r="J81" s="66"/>
      <c r="K81" s="148"/>
      <c r="L81" s="149"/>
      <c r="M81" s="136"/>
      <c r="N81" s="98"/>
      <c r="O81" s="98"/>
      <c r="P81" s="137"/>
      <c r="Q81" s="7"/>
      <c r="R81" s="7"/>
      <c r="S81" s="7"/>
      <c r="T81" s="7"/>
    </row>
    <row r="82" spans="1:20" ht="60" customHeight="1" hidden="1" outlineLevel="1">
      <c r="A82" s="78" t="s">
        <v>68</v>
      </c>
      <c r="B82" s="106" t="s">
        <v>65</v>
      </c>
      <c r="C82" s="53"/>
      <c r="D82" s="55"/>
      <c r="E82" s="110"/>
      <c r="F82" s="63"/>
      <c r="G82" s="64"/>
      <c r="H82" s="65"/>
      <c r="I82" s="65"/>
      <c r="J82" s="66"/>
      <c r="K82" s="148"/>
      <c r="L82" s="149"/>
      <c r="M82" s="136"/>
      <c r="N82" s="98"/>
      <c r="O82" s="98"/>
      <c r="P82" s="137"/>
      <c r="Q82" s="7"/>
      <c r="R82" s="7"/>
      <c r="S82" s="7"/>
      <c r="T82" s="7"/>
    </row>
    <row r="83" spans="1:20" ht="35.25" customHeight="1" collapsed="1">
      <c r="A83" s="80" t="s">
        <v>343</v>
      </c>
      <c r="B83" s="107" t="s">
        <v>344</v>
      </c>
      <c r="C83" s="73"/>
      <c r="D83" s="84"/>
      <c r="E83" s="109">
        <f aca="true" t="shared" si="12" ref="E83:P83">E84</f>
        <v>41</v>
      </c>
      <c r="F83" s="57">
        <f t="shared" si="12"/>
        <v>41</v>
      </c>
      <c r="G83" s="57">
        <f t="shared" si="12"/>
        <v>0</v>
      </c>
      <c r="H83" s="57">
        <f t="shared" si="12"/>
        <v>0</v>
      </c>
      <c r="I83" s="57">
        <f t="shared" si="12"/>
        <v>0</v>
      </c>
      <c r="J83" s="58">
        <f t="shared" si="12"/>
        <v>0</v>
      </c>
      <c r="K83" s="145">
        <f t="shared" si="12"/>
        <v>41</v>
      </c>
      <c r="L83" s="146">
        <f t="shared" si="12"/>
        <v>41</v>
      </c>
      <c r="M83" s="146">
        <f t="shared" si="12"/>
        <v>0</v>
      </c>
      <c r="N83" s="146">
        <f t="shared" si="12"/>
        <v>0</v>
      </c>
      <c r="O83" s="146">
        <f t="shared" si="12"/>
        <v>0</v>
      </c>
      <c r="P83" s="147">
        <f t="shared" si="12"/>
        <v>0</v>
      </c>
      <c r="Q83" s="7"/>
      <c r="R83" s="7"/>
      <c r="S83" s="7"/>
      <c r="T83" s="7"/>
    </row>
    <row r="84" spans="1:20" ht="30" customHeight="1">
      <c r="A84" s="78" t="s">
        <v>345</v>
      </c>
      <c r="B84" s="106" t="s">
        <v>91</v>
      </c>
      <c r="C84" s="53">
        <v>40</v>
      </c>
      <c r="D84" s="55"/>
      <c r="E84" s="110">
        <f>F84+G84+H84+J84</f>
        <v>41</v>
      </c>
      <c r="F84" s="63">
        <v>41</v>
      </c>
      <c r="G84" s="64"/>
      <c r="H84" s="65"/>
      <c r="I84" s="65"/>
      <c r="J84" s="66"/>
      <c r="K84" s="148">
        <f>L84+M84+N84+P84</f>
        <v>41</v>
      </c>
      <c r="L84" s="149">
        <v>41</v>
      </c>
      <c r="M84" s="136"/>
      <c r="N84" s="98"/>
      <c r="O84" s="98"/>
      <c r="P84" s="137"/>
      <c r="Q84" s="7"/>
      <c r="R84" s="7"/>
      <c r="S84" s="7"/>
      <c r="T84" s="7"/>
    </row>
    <row r="85" spans="1:20" ht="30" customHeight="1">
      <c r="A85" s="80" t="s">
        <v>28</v>
      </c>
      <c r="B85" s="107" t="s">
        <v>30</v>
      </c>
      <c r="C85" s="73"/>
      <c r="D85" s="84"/>
      <c r="E85" s="110"/>
      <c r="F85" s="63"/>
      <c r="G85" s="64"/>
      <c r="H85" s="65"/>
      <c r="I85" s="65"/>
      <c r="J85" s="66"/>
      <c r="K85" s="148"/>
      <c r="L85" s="149"/>
      <c r="M85" s="136"/>
      <c r="N85" s="98"/>
      <c r="O85" s="98"/>
      <c r="P85" s="137"/>
      <c r="Q85" s="7"/>
      <c r="R85" s="7"/>
      <c r="S85" s="7"/>
      <c r="T85" s="7"/>
    </row>
    <row r="86" spans="1:20" ht="19.5" customHeight="1" hidden="1" outlineLevel="1">
      <c r="A86" s="81" t="s">
        <v>29</v>
      </c>
      <c r="B86" s="106" t="s">
        <v>31</v>
      </c>
      <c r="C86" s="53"/>
      <c r="D86" s="55"/>
      <c r="E86" s="82">
        <f aca="true" t="shared" si="13" ref="E86:P86">E87+E90</f>
        <v>0</v>
      </c>
      <c r="F86" s="62">
        <f t="shared" si="13"/>
        <v>0</v>
      </c>
      <c r="G86" s="62">
        <f t="shared" si="13"/>
        <v>0</v>
      </c>
      <c r="H86" s="62">
        <f t="shared" si="13"/>
        <v>0</v>
      </c>
      <c r="I86" s="62">
        <f t="shared" si="13"/>
        <v>0</v>
      </c>
      <c r="J86" s="79">
        <f t="shared" si="13"/>
        <v>0</v>
      </c>
      <c r="K86" s="155">
        <f t="shared" si="13"/>
        <v>0</v>
      </c>
      <c r="L86" s="138">
        <f t="shared" si="13"/>
        <v>0</v>
      </c>
      <c r="M86" s="138">
        <f t="shared" si="13"/>
        <v>0</v>
      </c>
      <c r="N86" s="138">
        <f t="shared" si="13"/>
        <v>0</v>
      </c>
      <c r="O86" s="138">
        <f t="shared" si="13"/>
        <v>0</v>
      </c>
      <c r="P86" s="156">
        <f t="shared" si="13"/>
        <v>0</v>
      </c>
      <c r="Q86" s="7"/>
      <c r="R86" s="7"/>
      <c r="S86" s="7"/>
      <c r="T86" s="7"/>
    </row>
    <row r="87" spans="1:20" ht="33" customHeight="1" hidden="1" outlineLevel="1">
      <c r="A87" s="82" t="s">
        <v>32</v>
      </c>
      <c r="B87" s="106" t="s">
        <v>33</v>
      </c>
      <c r="C87" s="53">
        <v>100</v>
      </c>
      <c r="D87" s="55"/>
      <c r="E87" s="82">
        <f aca="true" t="shared" si="14" ref="E87:P87">E88</f>
        <v>0</v>
      </c>
      <c r="F87" s="62">
        <f t="shared" si="14"/>
        <v>0</v>
      </c>
      <c r="G87" s="62">
        <f t="shared" si="14"/>
        <v>0</v>
      </c>
      <c r="H87" s="62">
        <f t="shared" si="14"/>
        <v>0</v>
      </c>
      <c r="I87" s="62">
        <f t="shared" si="14"/>
        <v>0</v>
      </c>
      <c r="J87" s="79">
        <f t="shared" si="14"/>
        <v>0</v>
      </c>
      <c r="K87" s="155">
        <f t="shared" si="14"/>
        <v>0</v>
      </c>
      <c r="L87" s="138">
        <f t="shared" si="14"/>
        <v>0</v>
      </c>
      <c r="M87" s="138">
        <f t="shared" si="14"/>
        <v>0</v>
      </c>
      <c r="N87" s="138">
        <f t="shared" si="14"/>
        <v>0</v>
      </c>
      <c r="O87" s="138">
        <f t="shared" si="14"/>
        <v>0</v>
      </c>
      <c r="P87" s="156">
        <f t="shared" si="14"/>
        <v>0</v>
      </c>
      <c r="Q87" s="7"/>
      <c r="R87" s="7"/>
      <c r="S87" s="7"/>
      <c r="T87" s="7"/>
    </row>
    <row r="88" spans="1:20" ht="60.75" customHeight="1" hidden="1" outlineLevel="1">
      <c r="A88" s="82" t="s">
        <v>69</v>
      </c>
      <c r="B88" s="106" t="s">
        <v>384</v>
      </c>
      <c r="C88" s="53"/>
      <c r="D88" s="55"/>
      <c r="E88" s="110"/>
      <c r="F88" s="63"/>
      <c r="G88" s="64"/>
      <c r="H88" s="65"/>
      <c r="I88" s="65"/>
      <c r="J88" s="66"/>
      <c r="K88" s="148"/>
      <c r="L88" s="149"/>
      <c r="M88" s="136"/>
      <c r="N88" s="98"/>
      <c r="O88" s="98"/>
      <c r="P88" s="137"/>
      <c r="Q88" s="7"/>
      <c r="R88" s="7"/>
      <c r="S88" s="7"/>
      <c r="T88" s="7"/>
    </row>
    <row r="89" spans="1:20" ht="60.75" customHeight="1" hidden="1" outlineLevel="1">
      <c r="A89" s="82" t="s">
        <v>70</v>
      </c>
      <c r="B89" s="106" t="s">
        <v>71</v>
      </c>
      <c r="C89" s="53"/>
      <c r="D89" s="55"/>
      <c r="E89" s="110"/>
      <c r="F89" s="63"/>
      <c r="G89" s="64"/>
      <c r="H89" s="65"/>
      <c r="I89" s="65"/>
      <c r="J89" s="66"/>
      <c r="K89" s="148"/>
      <c r="L89" s="149"/>
      <c r="M89" s="136"/>
      <c r="N89" s="98"/>
      <c r="O89" s="98"/>
      <c r="P89" s="137"/>
      <c r="Q89" s="7"/>
      <c r="R89" s="7"/>
      <c r="S89" s="7"/>
      <c r="T89" s="7"/>
    </row>
    <row r="90" spans="1:20" ht="21.75" customHeight="1" hidden="1" outlineLevel="1">
      <c r="A90" s="83" t="s">
        <v>385</v>
      </c>
      <c r="B90" s="106" t="s">
        <v>386</v>
      </c>
      <c r="C90" s="53"/>
      <c r="D90" s="55"/>
      <c r="E90" s="53">
        <f aca="true" t="shared" si="15" ref="E90:P90">E91</f>
        <v>0</v>
      </c>
      <c r="F90" s="54">
        <f t="shared" si="15"/>
        <v>0</v>
      </c>
      <c r="G90" s="54">
        <f t="shared" si="15"/>
        <v>0</v>
      </c>
      <c r="H90" s="54">
        <f t="shared" si="15"/>
        <v>0</v>
      </c>
      <c r="I90" s="54">
        <f t="shared" si="15"/>
        <v>0</v>
      </c>
      <c r="J90" s="55">
        <f t="shared" si="15"/>
        <v>0</v>
      </c>
      <c r="K90" s="83">
        <f t="shared" si="15"/>
        <v>0</v>
      </c>
      <c r="L90" s="98">
        <f t="shared" si="15"/>
        <v>0</v>
      </c>
      <c r="M90" s="98">
        <f t="shared" si="15"/>
        <v>0</v>
      </c>
      <c r="N90" s="98">
        <f t="shared" si="15"/>
        <v>0</v>
      </c>
      <c r="O90" s="98">
        <f t="shared" si="15"/>
        <v>0</v>
      </c>
      <c r="P90" s="137">
        <f t="shared" si="15"/>
        <v>0</v>
      </c>
      <c r="Q90" s="7"/>
      <c r="R90" s="7"/>
      <c r="S90" s="7"/>
      <c r="T90" s="7"/>
    </row>
    <row r="91" spans="1:20" ht="35.25" customHeight="1" hidden="1" outlineLevel="1">
      <c r="A91" s="82" t="s">
        <v>73</v>
      </c>
      <c r="B91" s="106" t="s">
        <v>72</v>
      </c>
      <c r="C91" s="53"/>
      <c r="D91" s="55"/>
      <c r="E91" s="110"/>
      <c r="F91" s="63"/>
      <c r="G91" s="64"/>
      <c r="H91" s="65"/>
      <c r="I91" s="65"/>
      <c r="J91" s="66"/>
      <c r="K91" s="148"/>
      <c r="L91" s="149"/>
      <c r="M91" s="136"/>
      <c r="N91" s="98"/>
      <c r="O91" s="98"/>
      <c r="P91" s="137"/>
      <c r="Q91" s="7"/>
      <c r="R91" s="7"/>
      <c r="S91" s="7"/>
      <c r="T91" s="7"/>
    </row>
    <row r="92" spans="1:20" ht="35.25" customHeight="1" hidden="1" outlineLevel="1">
      <c r="A92" s="82" t="s">
        <v>75</v>
      </c>
      <c r="B92" s="106" t="s">
        <v>74</v>
      </c>
      <c r="C92" s="53"/>
      <c r="D92" s="55"/>
      <c r="E92" s="110"/>
      <c r="F92" s="63"/>
      <c r="G92" s="64"/>
      <c r="H92" s="65"/>
      <c r="I92" s="65"/>
      <c r="J92" s="66"/>
      <c r="K92" s="148"/>
      <c r="L92" s="149"/>
      <c r="M92" s="136"/>
      <c r="N92" s="98"/>
      <c r="O92" s="98"/>
      <c r="P92" s="137"/>
      <c r="Q92" s="7"/>
      <c r="R92" s="7"/>
      <c r="S92" s="7"/>
      <c r="T92" s="7"/>
    </row>
    <row r="93" spans="1:20" ht="35.25" customHeight="1" hidden="1" outlineLevel="1">
      <c r="A93" s="82" t="s">
        <v>387</v>
      </c>
      <c r="B93" s="106" t="s">
        <v>388</v>
      </c>
      <c r="C93" s="53">
        <v>100</v>
      </c>
      <c r="D93" s="55">
        <v>100</v>
      </c>
      <c r="E93" s="82">
        <f aca="true" t="shared" si="16" ref="E93:P93">E94+E95+E96</f>
        <v>0</v>
      </c>
      <c r="F93" s="62">
        <f t="shared" si="16"/>
        <v>0</v>
      </c>
      <c r="G93" s="62">
        <f t="shared" si="16"/>
        <v>0</v>
      </c>
      <c r="H93" s="62">
        <f t="shared" si="16"/>
        <v>0</v>
      </c>
      <c r="I93" s="62">
        <f t="shared" si="16"/>
        <v>0</v>
      </c>
      <c r="J93" s="79">
        <f t="shared" si="16"/>
        <v>0</v>
      </c>
      <c r="K93" s="155">
        <f t="shared" si="16"/>
        <v>0</v>
      </c>
      <c r="L93" s="138">
        <f t="shared" si="16"/>
        <v>0</v>
      </c>
      <c r="M93" s="138">
        <f t="shared" si="16"/>
        <v>0</v>
      </c>
      <c r="N93" s="138">
        <f t="shared" si="16"/>
        <v>0</v>
      </c>
      <c r="O93" s="138">
        <f t="shared" si="16"/>
        <v>0</v>
      </c>
      <c r="P93" s="156">
        <f t="shared" si="16"/>
        <v>0</v>
      </c>
      <c r="Q93" s="7"/>
      <c r="R93" s="7"/>
      <c r="S93" s="7"/>
      <c r="T93" s="7"/>
    </row>
    <row r="94" spans="1:20" ht="48.75" customHeight="1" hidden="1" outlineLevel="1">
      <c r="A94" s="82" t="s">
        <v>76</v>
      </c>
      <c r="B94" s="106" t="s">
        <v>389</v>
      </c>
      <c r="C94" s="53"/>
      <c r="D94" s="55"/>
      <c r="E94" s="110"/>
      <c r="F94" s="63"/>
      <c r="G94" s="64"/>
      <c r="H94" s="65"/>
      <c r="I94" s="65"/>
      <c r="J94" s="66"/>
      <c r="K94" s="148"/>
      <c r="L94" s="149"/>
      <c r="M94" s="136"/>
      <c r="N94" s="98"/>
      <c r="O94" s="98"/>
      <c r="P94" s="137"/>
      <c r="Q94" s="7"/>
      <c r="R94" s="7"/>
      <c r="S94" s="7"/>
      <c r="T94" s="7"/>
    </row>
    <row r="95" spans="1:20" ht="48" customHeight="1" hidden="1" outlineLevel="1">
      <c r="A95" s="82" t="s">
        <v>77</v>
      </c>
      <c r="B95" s="106" t="s">
        <v>390</v>
      </c>
      <c r="C95" s="53"/>
      <c r="D95" s="55"/>
      <c r="E95" s="110"/>
      <c r="F95" s="63"/>
      <c r="G95" s="64"/>
      <c r="H95" s="65"/>
      <c r="I95" s="65"/>
      <c r="J95" s="66"/>
      <c r="K95" s="148"/>
      <c r="L95" s="149"/>
      <c r="M95" s="136"/>
      <c r="N95" s="98"/>
      <c r="O95" s="98"/>
      <c r="P95" s="137"/>
      <c r="Q95" s="7"/>
      <c r="R95" s="7"/>
      <c r="S95" s="7"/>
      <c r="T95" s="7"/>
    </row>
    <row r="96" spans="1:20" ht="52.5" customHeight="1" hidden="1" outlineLevel="1">
      <c r="A96" s="82" t="s">
        <v>78</v>
      </c>
      <c r="B96" s="106" t="s">
        <v>391</v>
      </c>
      <c r="C96" s="53"/>
      <c r="D96" s="55"/>
      <c r="E96" s="110"/>
      <c r="F96" s="63"/>
      <c r="G96" s="64"/>
      <c r="H96" s="65"/>
      <c r="I96" s="65"/>
      <c r="J96" s="66"/>
      <c r="K96" s="148"/>
      <c r="L96" s="149"/>
      <c r="M96" s="136"/>
      <c r="N96" s="98"/>
      <c r="O96" s="98"/>
      <c r="P96" s="137"/>
      <c r="Q96" s="7"/>
      <c r="R96" s="7"/>
      <c r="S96" s="7"/>
      <c r="T96" s="7"/>
    </row>
    <row r="97" spans="1:20" ht="32.25" customHeight="1" hidden="1" outlineLevel="1">
      <c r="A97" s="56" t="s">
        <v>96</v>
      </c>
      <c r="B97" s="107" t="s">
        <v>95</v>
      </c>
      <c r="C97" s="73"/>
      <c r="D97" s="84"/>
      <c r="E97" s="109"/>
      <c r="F97" s="57"/>
      <c r="G97" s="59"/>
      <c r="H97" s="60"/>
      <c r="I97" s="60"/>
      <c r="J97" s="61"/>
      <c r="K97" s="145"/>
      <c r="L97" s="146"/>
      <c r="M97" s="134"/>
      <c r="N97" s="74"/>
      <c r="O97" s="74"/>
      <c r="P97" s="135"/>
      <c r="Q97" s="7"/>
      <c r="R97" s="7"/>
      <c r="S97" s="7"/>
      <c r="T97" s="7"/>
    </row>
    <row r="98" spans="1:20" s="12" customFormat="1" ht="20.25" customHeight="1" hidden="1" outlineLevel="1">
      <c r="A98" s="56" t="s">
        <v>392</v>
      </c>
      <c r="B98" s="107" t="s">
        <v>393</v>
      </c>
      <c r="C98" s="73"/>
      <c r="D98" s="84">
        <v>100</v>
      </c>
      <c r="E98" s="109">
        <f aca="true" t="shared" si="17" ref="E98:P98">E99+E100+E102</f>
        <v>0</v>
      </c>
      <c r="F98" s="57">
        <f t="shared" si="17"/>
        <v>0</v>
      </c>
      <c r="G98" s="57">
        <f t="shared" si="17"/>
        <v>0</v>
      </c>
      <c r="H98" s="57">
        <f t="shared" si="17"/>
        <v>0</v>
      </c>
      <c r="I98" s="57">
        <f t="shared" si="17"/>
        <v>0</v>
      </c>
      <c r="J98" s="58">
        <f t="shared" si="17"/>
        <v>0</v>
      </c>
      <c r="K98" s="145">
        <f t="shared" si="17"/>
        <v>0</v>
      </c>
      <c r="L98" s="146">
        <f t="shared" si="17"/>
        <v>0</v>
      </c>
      <c r="M98" s="146">
        <f t="shared" si="17"/>
        <v>0</v>
      </c>
      <c r="N98" s="146">
        <f t="shared" si="17"/>
        <v>0</v>
      </c>
      <c r="O98" s="146">
        <f t="shared" si="17"/>
        <v>0</v>
      </c>
      <c r="P98" s="147">
        <f t="shared" si="17"/>
        <v>0</v>
      </c>
      <c r="Q98" s="19"/>
      <c r="R98" s="19"/>
      <c r="S98" s="19"/>
      <c r="T98" s="19"/>
    </row>
    <row r="99" spans="1:20" ht="42" customHeight="1" hidden="1" outlineLevel="1">
      <c r="A99" s="82" t="s">
        <v>394</v>
      </c>
      <c r="B99" s="106" t="s">
        <v>79</v>
      </c>
      <c r="C99" s="73"/>
      <c r="D99" s="84"/>
      <c r="E99" s="109"/>
      <c r="F99" s="57"/>
      <c r="G99" s="59"/>
      <c r="H99" s="60"/>
      <c r="I99" s="60"/>
      <c r="J99" s="61"/>
      <c r="K99" s="145"/>
      <c r="L99" s="146"/>
      <c r="M99" s="134"/>
      <c r="N99" s="74"/>
      <c r="O99" s="74"/>
      <c r="P99" s="135"/>
      <c r="Q99" s="7"/>
      <c r="R99" s="7"/>
      <c r="S99" s="7"/>
      <c r="T99" s="7"/>
    </row>
    <row r="100" spans="1:20" ht="30.75" customHeight="1" hidden="1" outlineLevel="1">
      <c r="A100" s="82" t="s">
        <v>80</v>
      </c>
      <c r="B100" s="106" t="s">
        <v>225</v>
      </c>
      <c r="C100" s="73"/>
      <c r="D100" s="84"/>
      <c r="E100" s="109"/>
      <c r="F100" s="57"/>
      <c r="G100" s="59"/>
      <c r="H100" s="60"/>
      <c r="I100" s="60"/>
      <c r="J100" s="61"/>
      <c r="K100" s="145"/>
      <c r="L100" s="146"/>
      <c r="M100" s="134"/>
      <c r="N100" s="74"/>
      <c r="O100" s="74"/>
      <c r="P100" s="135"/>
      <c r="Q100" s="7"/>
      <c r="R100" s="7"/>
      <c r="S100" s="7"/>
      <c r="T100" s="7"/>
    </row>
    <row r="101" spans="1:20" ht="42" customHeight="1" hidden="1" outlineLevel="1">
      <c r="A101" s="82" t="s">
        <v>82</v>
      </c>
      <c r="B101" s="106" t="s">
        <v>81</v>
      </c>
      <c r="C101" s="73"/>
      <c r="D101" s="84"/>
      <c r="E101" s="109"/>
      <c r="F101" s="57"/>
      <c r="G101" s="59"/>
      <c r="H101" s="60"/>
      <c r="I101" s="60"/>
      <c r="J101" s="61"/>
      <c r="K101" s="145"/>
      <c r="L101" s="146"/>
      <c r="M101" s="134"/>
      <c r="N101" s="74"/>
      <c r="O101" s="74"/>
      <c r="P101" s="135"/>
      <c r="Q101" s="7"/>
      <c r="R101" s="7"/>
      <c r="S101" s="7"/>
      <c r="T101" s="7"/>
    </row>
    <row r="102" spans="1:20" ht="34.5" customHeight="1" hidden="1" outlineLevel="1">
      <c r="A102" s="82" t="s">
        <v>83</v>
      </c>
      <c r="B102" s="106" t="s">
        <v>226</v>
      </c>
      <c r="C102" s="73"/>
      <c r="D102" s="84"/>
      <c r="E102" s="109"/>
      <c r="F102" s="57"/>
      <c r="G102" s="59"/>
      <c r="H102" s="60"/>
      <c r="I102" s="60"/>
      <c r="J102" s="61"/>
      <c r="K102" s="145"/>
      <c r="L102" s="146"/>
      <c r="M102" s="134"/>
      <c r="N102" s="74"/>
      <c r="O102" s="74"/>
      <c r="P102" s="135"/>
      <c r="Q102" s="7"/>
      <c r="R102" s="7"/>
      <c r="S102" s="7"/>
      <c r="T102" s="7"/>
    </row>
    <row r="103" spans="1:20" s="12" customFormat="1" ht="46.5" customHeight="1" hidden="1" outlineLevel="1">
      <c r="A103" s="56" t="s">
        <v>97</v>
      </c>
      <c r="B103" s="107" t="s">
        <v>227</v>
      </c>
      <c r="C103" s="73">
        <v>100</v>
      </c>
      <c r="D103" s="84">
        <v>100</v>
      </c>
      <c r="E103" s="109"/>
      <c r="F103" s="57"/>
      <c r="G103" s="59"/>
      <c r="H103" s="60"/>
      <c r="I103" s="60"/>
      <c r="J103" s="61"/>
      <c r="K103" s="145"/>
      <c r="L103" s="146"/>
      <c r="M103" s="134"/>
      <c r="N103" s="74"/>
      <c r="O103" s="74"/>
      <c r="P103" s="135"/>
      <c r="Q103" s="19"/>
      <c r="R103" s="19"/>
      <c r="S103" s="19"/>
      <c r="T103" s="19"/>
    </row>
    <row r="104" spans="1:20" s="12" customFormat="1" ht="68.25" customHeight="1" hidden="1" outlineLevel="1">
      <c r="A104" s="56" t="s">
        <v>99</v>
      </c>
      <c r="B104" s="107" t="s">
        <v>98</v>
      </c>
      <c r="C104" s="73"/>
      <c r="D104" s="84"/>
      <c r="E104" s="109"/>
      <c r="F104" s="57"/>
      <c r="G104" s="59"/>
      <c r="H104" s="60"/>
      <c r="I104" s="60"/>
      <c r="J104" s="61"/>
      <c r="K104" s="145"/>
      <c r="L104" s="146"/>
      <c r="M104" s="134"/>
      <c r="N104" s="74"/>
      <c r="O104" s="74"/>
      <c r="P104" s="135"/>
      <c r="Q104" s="19"/>
      <c r="R104" s="19"/>
      <c r="S104" s="19"/>
      <c r="T104" s="19"/>
    </row>
    <row r="105" spans="1:20" ht="72.75" customHeight="1" hidden="1" outlineLevel="1">
      <c r="A105" s="82" t="s">
        <v>84</v>
      </c>
      <c r="B105" s="106" t="s">
        <v>228</v>
      </c>
      <c r="C105" s="73"/>
      <c r="D105" s="84"/>
      <c r="E105" s="109"/>
      <c r="F105" s="57"/>
      <c r="G105" s="59"/>
      <c r="H105" s="60"/>
      <c r="I105" s="60"/>
      <c r="J105" s="61"/>
      <c r="K105" s="145"/>
      <c r="L105" s="146"/>
      <c r="M105" s="134"/>
      <c r="N105" s="74"/>
      <c r="O105" s="74"/>
      <c r="P105" s="135"/>
      <c r="Q105" s="7"/>
      <c r="R105" s="7"/>
      <c r="S105" s="7"/>
      <c r="T105" s="7"/>
    </row>
    <row r="106" spans="1:20" ht="64.5" customHeight="1" hidden="1" outlineLevel="1">
      <c r="A106" s="82" t="s">
        <v>85</v>
      </c>
      <c r="B106" s="106" t="s">
        <v>230</v>
      </c>
      <c r="C106" s="73"/>
      <c r="D106" s="84"/>
      <c r="E106" s="109"/>
      <c r="F106" s="57"/>
      <c r="G106" s="59"/>
      <c r="H106" s="60"/>
      <c r="I106" s="60"/>
      <c r="J106" s="61"/>
      <c r="K106" s="145"/>
      <c r="L106" s="146"/>
      <c r="M106" s="134"/>
      <c r="N106" s="74"/>
      <c r="O106" s="74"/>
      <c r="P106" s="135"/>
      <c r="Q106" s="7"/>
      <c r="R106" s="7"/>
      <c r="S106" s="7"/>
      <c r="T106" s="7"/>
    </row>
    <row r="107" spans="1:20" ht="63.75" customHeight="1" hidden="1" outlineLevel="1">
      <c r="A107" s="82" t="s">
        <v>309</v>
      </c>
      <c r="B107" s="106" t="s">
        <v>229</v>
      </c>
      <c r="C107" s="73"/>
      <c r="D107" s="84"/>
      <c r="E107" s="109"/>
      <c r="F107" s="57"/>
      <c r="G107" s="59"/>
      <c r="H107" s="60"/>
      <c r="I107" s="60"/>
      <c r="J107" s="61"/>
      <c r="K107" s="145"/>
      <c r="L107" s="146"/>
      <c r="M107" s="134"/>
      <c r="N107" s="74"/>
      <c r="O107" s="74"/>
      <c r="P107" s="135"/>
      <c r="Q107" s="7"/>
      <c r="R107" s="7"/>
      <c r="S107" s="7"/>
      <c r="T107" s="7"/>
    </row>
    <row r="108" spans="1:20" ht="62.25" customHeight="1" hidden="1" outlineLevel="1">
      <c r="A108" s="82" t="s">
        <v>312</v>
      </c>
      <c r="B108" s="106" t="s">
        <v>231</v>
      </c>
      <c r="C108" s="73"/>
      <c r="D108" s="84"/>
      <c r="E108" s="109"/>
      <c r="F108" s="57"/>
      <c r="G108" s="59"/>
      <c r="H108" s="60"/>
      <c r="I108" s="60"/>
      <c r="J108" s="61"/>
      <c r="K108" s="145"/>
      <c r="L108" s="146"/>
      <c r="M108" s="134"/>
      <c r="N108" s="74"/>
      <c r="O108" s="74"/>
      <c r="P108" s="135"/>
      <c r="Q108" s="7"/>
      <c r="R108" s="7"/>
      <c r="S108" s="7"/>
      <c r="T108" s="7"/>
    </row>
    <row r="109" spans="1:20" ht="53.25" customHeight="1" hidden="1" outlineLevel="1">
      <c r="A109" s="82" t="s">
        <v>310</v>
      </c>
      <c r="B109" s="106" t="s">
        <v>311</v>
      </c>
      <c r="C109" s="73"/>
      <c r="D109" s="84"/>
      <c r="E109" s="109"/>
      <c r="F109" s="57"/>
      <c r="G109" s="59"/>
      <c r="H109" s="60"/>
      <c r="I109" s="60"/>
      <c r="J109" s="61"/>
      <c r="K109" s="145"/>
      <c r="L109" s="146"/>
      <c r="M109" s="134"/>
      <c r="N109" s="74"/>
      <c r="O109" s="74"/>
      <c r="P109" s="135"/>
      <c r="Q109" s="7"/>
      <c r="R109" s="7"/>
      <c r="S109" s="7"/>
      <c r="T109" s="7"/>
    </row>
    <row r="110" spans="1:20" ht="56.25" customHeight="1" hidden="1" outlineLevel="1">
      <c r="A110" s="82" t="s">
        <v>396</v>
      </c>
      <c r="B110" s="106" t="s">
        <v>395</v>
      </c>
      <c r="C110" s="73"/>
      <c r="D110" s="84"/>
      <c r="E110" s="109"/>
      <c r="F110" s="57"/>
      <c r="G110" s="59"/>
      <c r="H110" s="60"/>
      <c r="I110" s="60"/>
      <c r="J110" s="61"/>
      <c r="K110" s="145"/>
      <c r="L110" s="146"/>
      <c r="M110" s="134"/>
      <c r="N110" s="74"/>
      <c r="O110" s="74"/>
      <c r="P110" s="135"/>
      <c r="Q110" s="7"/>
      <c r="R110" s="7"/>
      <c r="S110" s="7"/>
      <c r="T110" s="7"/>
    </row>
    <row r="111" spans="1:20" ht="77.25" customHeight="1" hidden="1" outlineLevel="1">
      <c r="A111" s="56" t="s">
        <v>6</v>
      </c>
      <c r="B111" s="107" t="s">
        <v>5</v>
      </c>
      <c r="C111" s="73"/>
      <c r="D111" s="84"/>
      <c r="E111" s="109"/>
      <c r="F111" s="57"/>
      <c r="G111" s="59"/>
      <c r="H111" s="60"/>
      <c r="I111" s="60"/>
      <c r="J111" s="61"/>
      <c r="K111" s="145"/>
      <c r="L111" s="146"/>
      <c r="M111" s="134"/>
      <c r="N111" s="74"/>
      <c r="O111" s="74"/>
      <c r="P111" s="135"/>
      <c r="Q111" s="7"/>
      <c r="R111" s="7"/>
      <c r="S111" s="7"/>
      <c r="T111" s="7"/>
    </row>
    <row r="112" spans="1:20" ht="67.5" customHeight="1" hidden="1" outlineLevel="1">
      <c r="A112" s="82" t="s">
        <v>398</v>
      </c>
      <c r="B112" s="106" t="s">
        <v>234</v>
      </c>
      <c r="C112" s="53"/>
      <c r="D112" s="55"/>
      <c r="E112" s="110"/>
      <c r="F112" s="63"/>
      <c r="G112" s="64"/>
      <c r="H112" s="65"/>
      <c r="I112" s="65"/>
      <c r="J112" s="66"/>
      <c r="K112" s="148"/>
      <c r="L112" s="149"/>
      <c r="M112" s="136"/>
      <c r="N112" s="98"/>
      <c r="O112" s="98"/>
      <c r="P112" s="137"/>
      <c r="Q112" s="7"/>
      <c r="R112" s="7"/>
      <c r="S112" s="7"/>
      <c r="T112" s="7"/>
    </row>
    <row r="113" spans="1:20" ht="81" customHeight="1" hidden="1" outlineLevel="1">
      <c r="A113" s="82" t="s">
        <v>397</v>
      </c>
      <c r="B113" s="106" t="s">
        <v>233</v>
      </c>
      <c r="C113" s="73"/>
      <c r="D113" s="84"/>
      <c r="E113" s="109"/>
      <c r="F113" s="57"/>
      <c r="G113" s="59"/>
      <c r="H113" s="60"/>
      <c r="I113" s="60"/>
      <c r="J113" s="61"/>
      <c r="K113" s="145"/>
      <c r="L113" s="146"/>
      <c r="M113" s="134"/>
      <c r="N113" s="74"/>
      <c r="O113" s="74"/>
      <c r="P113" s="135"/>
      <c r="Q113" s="7"/>
      <c r="R113" s="7"/>
      <c r="S113" s="7"/>
      <c r="T113" s="7"/>
    </row>
    <row r="114" spans="1:20" ht="78.75" customHeight="1" hidden="1" outlineLevel="1">
      <c r="A114" s="82" t="s">
        <v>399</v>
      </c>
      <c r="B114" s="106" t="s">
        <v>235</v>
      </c>
      <c r="C114" s="73"/>
      <c r="D114" s="84"/>
      <c r="E114" s="109"/>
      <c r="F114" s="57"/>
      <c r="G114" s="59"/>
      <c r="H114" s="60"/>
      <c r="I114" s="60"/>
      <c r="J114" s="61"/>
      <c r="K114" s="145"/>
      <c r="L114" s="146"/>
      <c r="M114" s="134"/>
      <c r="N114" s="74"/>
      <c r="O114" s="74"/>
      <c r="P114" s="135"/>
      <c r="Q114" s="7"/>
      <c r="R114" s="7"/>
      <c r="S114" s="7"/>
      <c r="T114" s="7"/>
    </row>
    <row r="115" spans="1:20" ht="78.75" customHeight="1" hidden="1" outlineLevel="1">
      <c r="A115" s="82" t="s">
        <v>402</v>
      </c>
      <c r="B115" s="106" t="s">
        <v>237</v>
      </c>
      <c r="C115" s="73"/>
      <c r="D115" s="84"/>
      <c r="E115" s="109"/>
      <c r="F115" s="57"/>
      <c r="G115" s="59"/>
      <c r="H115" s="60"/>
      <c r="I115" s="60"/>
      <c r="J115" s="61"/>
      <c r="K115" s="145"/>
      <c r="L115" s="146"/>
      <c r="M115" s="134"/>
      <c r="N115" s="74"/>
      <c r="O115" s="74"/>
      <c r="P115" s="135"/>
      <c r="Q115" s="7"/>
      <c r="R115" s="7"/>
      <c r="S115" s="7"/>
      <c r="T115" s="7"/>
    </row>
    <row r="116" spans="1:20" ht="76.5" customHeight="1" hidden="1" outlineLevel="1">
      <c r="A116" s="82" t="s">
        <v>400</v>
      </c>
      <c r="B116" s="106" t="s">
        <v>232</v>
      </c>
      <c r="C116" s="73"/>
      <c r="D116" s="84"/>
      <c r="E116" s="109"/>
      <c r="F116" s="57"/>
      <c r="G116" s="59"/>
      <c r="H116" s="60"/>
      <c r="I116" s="60"/>
      <c r="J116" s="61"/>
      <c r="K116" s="145"/>
      <c r="L116" s="146"/>
      <c r="M116" s="134"/>
      <c r="N116" s="74"/>
      <c r="O116" s="74"/>
      <c r="P116" s="135"/>
      <c r="Q116" s="7"/>
      <c r="R116" s="7"/>
      <c r="S116" s="7"/>
      <c r="T116" s="7"/>
    </row>
    <row r="117" spans="1:20" ht="83.25" customHeight="1" hidden="1" outlineLevel="1">
      <c r="A117" s="82" t="s">
        <v>401</v>
      </c>
      <c r="B117" s="106" t="s">
        <v>236</v>
      </c>
      <c r="C117" s="73"/>
      <c r="D117" s="84"/>
      <c r="E117" s="109"/>
      <c r="F117" s="57"/>
      <c r="G117" s="59"/>
      <c r="H117" s="60"/>
      <c r="I117" s="60"/>
      <c r="J117" s="61"/>
      <c r="K117" s="145"/>
      <c r="L117" s="146"/>
      <c r="M117" s="134"/>
      <c r="N117" s="74"/>
      <c r="O117" s="74"/>
      <c r="P117" s="135"/>
      <c r="Q117" s="7"/>
      <c r="R117" s="7"/>
      <c r="S117" s="7"/>
      <c r="T117" s="7"/>
    </row>
    <row r="118" spans="1:20" ht="88.5" customHeight="1" hidden="1" outlineLevel="1">
      <c r="A118" s="82" t="s">
        <v>402</v>
      </c>
      <c r="B118" s="106" t="s">
        <v>7</v>
      </c>
      <c r="C118" s="73"/>
      <c r="D118" s="84"/>
      <c r="E118" s="109"/>
      <c r="F118" s="57"/>
      <c r="G118" s="59"/>
      <c r="H118" s="60"/>
      <c r="I118" s="60"/>
      <c r="J118" s="61"/>
      <c r="K118" s="145"/>
      <c r="L118" s="146"/>
      <c r="M118" s="134"/>
      <c r="N118" s="74"/>
      <c r="O118" s="74"/>
      <c r="P118" s="135"/>
      <c r="Q118" s="7"/>
      <c r="R118" s="7"/>
      <c r="S118" s="7"/>
      <c r="T118" s="7"/>
    </row>
    <row r="119" spans="1:20" s="12" customFormat="1" ht="90.75" customHeight="1" hidden="1" outlineLevel="1">
      <c r="A119" s="56" t="s">
        <v>123</v>
      </c>
      <c r="B119" s="107" t="s">
        <v>100</v>
      </c>
      <c r="C119" s="73"/>
      <c r="D119" s="84"/>
      <c r="E119" s="109"/>
      <c r="F119" s="57"/>
      <c r="G119" s="59"/>
      <c r="H119" s="60"/>
      <c r="I119" s="60"/>
      <c r="J119" s="61"/>
      <c r="K119" s="145"/>
      <c r="L119" s="146"/>
      <c r="M119" s="134"/>
      <c r="N119" s="74"/>
      <c r="O119" s="74"/>
      <c r="P119" s="135"/>
      <c r="Q119" s="19"/>
      <c r="R119" s="19"/>
      <c r="S119" s="19"/>
      <c r="T119" s="19"/>
    </row>
    <row r="120" spans="1:20" ht="95.25" customHeight="1" hidden="1" outlineLevel="1">
      <c r="A120" s="82" t="s">
        <v>124</v>
      </c>
      <c r="B120" s="106" t="s">
        <v>238</v>
      </c>
      <c r="C120" s="73"/>
      <c r="D120" s="84"/>
      <c r="E120" s="109"/>
      <c r="F120" s="57"/>
      <c r="G120" s="59"/>
      <c r="H120" s="60"/>
      <c r="I120" s="60"/>
      <c r="J120" s="61"/>
      <c r="K120" s="145"/>
      <c r="L120" s="146"/>
      <c r="M120" s="134"/>
      <c r="N120" s="74"/>
      <c r="O120" s="74"/>
      <c r="P120" s="135"/>
      <c r="Q120" s="7"/>
      <c r="R120" s="7"/>
      <c r="S120" s="7"/>
      <c r="T120" s="7"/>
    </row>
    <row r="121" spans="1:20" ht="93.75" customHeight="1" hidden="1" outlineLevel="1">
      <c r="A121" s="82" t="s">
        <v>306</v>
      </c>
      <c r="B121" s="106" t="s">
        <v>239</v>
      </c>
      <c r="C121" s="73"/>
      <c r="D121" s="84"/>
      <c r="E121" s="109"/>
      <c r="F121" s="57"/>
      <c r="G121" s="59"/>
      <c r="H121" s="60"/>
      <c r="I121" s="60"/>
      <c r="J121" s="61"/>
      <c r="K121" s="145"/>
      <c r="L121" s="146"/>
      <c r="M121" s="134"/>
      <c r="N121" s="74"/>
      <c r="O121" s="74"/>
      <c r="P121" s="135"/>
      <c r="Q121" s="7"/>
      <c r="R121" s="7"/>
      <c r="S121" s="7"/>
      <c r="T121" s="7"/>
    </row>
    <row r="122" spans="1:20" ht="93.75" customHeight="1" hidden="1" outlineLevel="1">
      <c r="A122" s="82" t="s">
        <v>0</v>
      </c>
      <c r="B122" s="106" t="s">
        <v>240</v>
      </c>
      <c r="C122" s="73"/>
      <c r="D122" s="84"/>
      <c r="E122" s="109"/>
      <c r="F122" s="57"/>
      <c r="G122" s="59"/>
      <c r="H122" s="60"/>
      <c r="I122" s="60"/>
      <c r="J122" s="61"/>
      <c r="K122" s="145"/>
      <c r="L122" s="146"/>
      <c r="M122" s="134"/>
      <c r="N122" s="74"/>
      <c r="O122" s="74"/>
      <c r="P122" s="135"/>
      <c r="Q122" s="7"/>
      <c r="R122" s="7"/>
      <c r="S122" s="7"/>
      <c r="T122" s="7"/>
    </row>
    <row r="123" spans="1:20" ht="105" customHeight="1" hidden="1" outlineLevel="1">
      <c r="A123" s="82" t="s">
        <v>3</v>
      </c>
      <c r="B123" s="106" t="s">
        <v>1</v>
      </c>
      <c r="C123" s="73"/>
      <c r="D123" s="84"/>
      <c r="E123" s="109"/>
      <c r="F123" s="57"/>
      <c r="G123" s="59"/>
      <c r="H123" s="60"/>
      <c r="I123" s="60"/>
      <c r="J123" s="61"/>
      <c r="K123" s="145"/>
      <c r="L123" s="146"/>
      <c r="M123" s="134"/>
      <c r="N123" s="74"/>
      <c r="O123" s="74"/>
      <c r="P123" s="135"/>
      <c r="Q123" s="7"/>
      <c r="R123" s="7"/>
      <c r="S123" s="7"/>
      <c r="T123" s="7"/>
    </row>
    <row r="124" spans="1:20" ht="81.75" customHeight="1" hidden="1" outlineLevel="1">
      <c r="A124" s="82" t="s">
        <v>2</v>
      </c>
      <c r="B124" s="106" t="s">
        <v>241</v>
      </c>
      <c r="C124" s="73"/>
      <c r="D124" s="84"/>
      <c r="E124" s="109"/>
      <c r="F124" s="57"/>
      <c r="G124" s="59"/>
      <c r="H124" s="60"/>
      <c r="I124" s="60"/>
      <c r="J124" s="61"/>
      <c r="K124" s="145"/>
      <c r="L124" s="146"/>
      <c r="M124" s="134"/>
      <c r="N124" s="74"/>
      <c r="O124" s="74"/>
      <c r="P124" s="135"/>
      <c r="Q124" s="7"/>
      <c r="R124" s="7"/>
      <c r="S124" s="7"/>
      <c r="T124" s="7"/>
    </row>
    <row r="125" spans="1:20" ht="84" customHeight="1" hidden="1" outlineLevel="1">
      <c r="A125" s="82" t="s">
        <v>307</v>
      </c>
      <c r="B125" s="106" t="s">
        <v>242</v>
      </c>
      <c r="C125" s="73"/>
      <c r="D125" s="84"/>
      <c r="E125" s="109"/>
      <c r="F125" s="57"/>
      <c r="G125" s="59"/>
      <c r="H125" s="60"/>
      <c r="I125" s="60"/>
      <c r="J125" s="61"/>
      <c r="K125" s="145"/>
      <c r="L125" s="146"/>
      <c r="M125" s="134"/>
      <c r="N125" s="74"/>
      <c r="O125" s="74"/>
      <c r="P125" s="135"/>
      <c r="Q125" s="7"/>
      <c r="R125" s="7"/>
      <c r="S125" s="7"/>
      <c r="T125" s="7"/>
    </row>
    <row r="126" spans="1:20" ht="88.5" customHeight="1" hidden="1" outlineLevel="1">
      <c r="A126" s="82" t="s">
        <v>308</v>
      </c>
      <c r="B126" s="106" t="s">
        <v>243</v>
      </c>
      <c r="C126" s="73"/>
      <c r="D126" s="84"/>
      <c r="E126" s="109"/>
      <c r="F126" s="57"/>
      <c r="G126" s="59"/>
      <c r="H126" s="60"/>
      <c r="I126" s="60"/>
      <c r="J126" s="61"/>
      <c r="K126" s="145"/>
      <c r="L126" s="146"/>
      <c r="M126" s="134"/>
      <c r="N126" s="74"/>
      <c r="O126" s="74"/>
      <c r="P126" s="135"/>
      <c r="Q126" s="7"/>
      <c r="R126" s="7"/>
      <c r="S126" s="7"/>
      <c r="T126" s="7"/>
    </row>
    <row r="127" spans="1:20" s="12" customFormat="1" ht="88.5" customHeight="1" hidden="1" outlineLevel="1">
      <c r="A127" s="56" t="s">
        <v>250</v>
      </c>
      <c r="B127" s="107" t="s">
        <v>4</v>
      </c>
      <c r="C127" s="73"/>
      <c r="D127" s="84"/>
      <c r="E127" s="111"/>
      <c r="F127" s="71"/>
      <c r="G127" s="59"/>
      <c r="H127" s="60"/>
      <c r="I127" s="60"/>
      <c r="J127" s="61"/>
      <c r="K127" s="152"/>
      <c r="L127" s="134"/>
      <c r="M127" s="134"/>
      <c r="N127" s="74"/>
      <c r="O127" s="74"/>
      <c r="P127" s="135"/>
      <c r="Q127" s="19"/>
      <c r="R127" s="19"/>
      <c r="S127" s="19"/>
      <c r="T127" s="19"/>
    </row>
    <row r="128" spans="1:20" ht="73.5" customHeight="1" hidden="1" outlineLevel="1">
      <c r="A128" s="82" t="s">
        <v>8</v>
      </c>
      <c r="B128" s="106" t="s">
        <v>244</v>
      </c>
      <c r="C128" s="53"/>
      <c r="D128" s="55"/>
      <c r="E128" s="110"/>
      <c r="F128" s="63"/>
      <c r="G128" s="64"/>
      <c r="H128" s="65"/>
      <c r="I128" s="65"/>
      <c r="J128" s="66"/>
      <c r="K128" s="148"/>
      <c r="L128" s="149"/>
      <c r="M128" s="136"/>
      <c r="N128" s="98"/>
      <c r="O128" s="98"/>
      <c r="P128" s="137"/>
      <c r="Q128" s="7"/>
      <c r="R128" s="7"/>
      <c r="S128" s="7"/>
      <c r="T128" s="7"/>
    </row>
    <row r="129" spans="1:20" ht="78.75" customHeight="1" hidden="1" outlineLevel="1">
      <c r="A129" s="82" t="s">
        <v>204</v>
      </c>
      <c r="B129" s="106" t="s">
        <v>245</v>
      </c>
      <c r="C129" s="53"/>
      <c r="D129" s="55"/>
      <c r="E129" s="110"/>
      <c r="F129" s="63"/>
      <c r="G129" s="64"/>
      <c r="H129" s="65"/>
      <c r="I129" s="65"/>
      <c r="J129" s="66"/>
      <c r="K129" s="148"/>
      <c r="L129" s="149"/>
      <c r="M129" s="136"/>
      <c r="N129" s="98"/>
      <c r="O129" s="98"/>
      <c r="P129" s="137"/>
      <c r="Q129" s="7"/>
      <c r="R129" s="7"/>
      <c r="S129" s="7"/>
      <c r="T129" s="7"/>
    </row>
    <row r="130" spans="1:20" ht="73.5" customHeight="1" hidden="1" outlineLevel="1">
      <c r="A130" s="82" t="s">
        <v>205</v>
      </c>
      <c r="B130" s="106" t="s">
        <v>246</v>
      </c>
      <c r="C130" s="53"/>
      <c r="D130" s="55"/>
      <c r="E130" s="110"/>
      <c r="F130" s="63"/>
      <c r="G130" s="64"/>
      <c r="H130" s="65"/>
      <c r="I130" s="65"/>
      <c r="J130" s="66"/>
      <c r="K130" s="148"/>
      <c r="L130" s="149"/>
      <c r="M130" s="136"/>
      <c r="N130" s="98"/>
      <c r="O130" s="98"/>
      <c r="P130" s="137"/>
      <c r="Q130" s="7"/>
      <c r="R130" s="7"/>
      <c r="S130" s="7"/>
      <c r="T130" s="7"/>
    </row>
    <row r="131" spans="1:20" ht="94.5" customHeight="1" hidden="1" outlineLevel="1">
      <c r="A131" s="56" t="s">
        <v>209</v>
      </c>
      <c r="B131" s="106" t="s">
        <v>101</v>
      </c>
      <c r="C131" s="53"/>
      <c r="D131" s="55"/>
      <c r="E131" s="110"/>
      <c r="F131" s="63"/>
      <c r="G131" s="64"/>
      <c r="H131" s="65"/>
      <c r="I131" s="65"/>
      <c r="J131" s="66"/>
      <c r="K131" s="148"/>
      <c r="L131" s="149"/>
      <c r="M131" s="136"/>
      <c r="N131" s="98"/>
      <c r="O131" s="98"/>
      <c r="P131" s="137"/>
      <c r="Q131" s="7"/>
      <c r="R131" s="7"/>
      <c r="S131" s="7"/>
      <c r="T131" s="7"/>
    </row>
    <row r="132" spans="1:20" ht="96" customHeight="1" hidden="1" outlineLevel="1">
      <c r="A132" s="82" t="s">
        <v>206</v>
      </c>
      <c r="B132" s="106" t="s">
        <v>247</v>
      </c>
      <c r="C132" s="53"/>
      <c r="D132" s="55"/>
      <c r="E132" s="110"/>
      <c r="F132" s="63"/>
      <c r="G132" s="64"/>
      <c r="H132" s="65"/>
      <c r="I132" s="65"/>
      <c r="J132" s="66"/>
      <c r="K132" s="148"/>
      <c r="L132" s="149"/>
      <c r="M132" s="136"/>
      <c r="N132" s="98"/>
      <c r="O132" s="98"/>
      <c r="P132" s="137"/>
      <c r="Q132" s="7"/>
      <c r="R132" s="7"/>
      <c r="S132" s="7"/>
      <c r="T132" s="7"/>
    </row>
    <row r="133" spans="1:20" ht="88.5" customHeight="1" hidden="1" outlineLevel="1">
      <c r="A133" s="82" t="s">
        <v>207</v>
      </c>
      <c r="B133" s="106" t="s">
        <v>248</v>
      </c>
      <c r="C133" s="53"/>
      <c r="D133" s="55"/>
      <c r="E133" s="110"/>
      <c r="F133" s="63"/>
      <c r="G133" s="64"/>
      <c r="H133" s="65"/>
      <c r="I133" s="65"/>
      <c r="J133" s="66"/>
      <c r="K133" s="148"/>
      <c r="L133" s="149"/>
      <c r="M133" s="136"/>
      <c r="N133" s="98"/>
      <c r="O133" s="98"/>
      <c r="P133" s="137"/>
      <c r="Q133" s="7"/>
      <c r="R133" s="7"/>
      <c r="S133" s="7"/>
      <c r="T133" s="7"/>
    </row>
    <row r="134" spans="1:20" ht="93" customHeight="1" hidden="1" outlineLevel="1">
      <c r="A134" s="82" t="s">
        <v>208</v>
      </c>
      <c r="B134" s="106" t="s">
        <v>249</v>
      </c>
      <c r="C134" s="53"/>
      <c r="D134" s="55"/>
      <c r="E134" s="110"/>
      <c r="F134" s="63"/>
      <c r="G134" s="64"/>
      <c r="H134" s="65"/>
      <c r="I134" s="65"/>
      <c r="J134" s="66"/>
      <c r="K134" s="148"/>
      <c r="L134" s="149"/>
      <c r="M134" s="136"/>
      <c r="N134" s="98"/>
      <c r="O134" s="98"/>
      <c r="P134" s="137"/>
      <c r="Q134" s="7"/>
      <c r="R134" s="7"/>
      <c r="S134" s="7"/>
      <c r="T134" s="7"/>
    </row>
    <row r="135" spans="1:21" ht="12.75" collapsed="1">
      <c r="A135" s="56" t="s">
        <v>103</v>
      </c>
      <c r="B135" s="107" t="s">
        <v>102</v>
      </c>
      <c r="C135" s="56"/>
      <c r="D135" s="84"/>
      <c r="E135" s="109">
        <f>F135+G135+H135+I135+J135</f>
        <v>1789</v>
      </c>
      <c r="F135" s="71">
        <f>F136+F139+F149</f>
        <v>0</v>
      </c>
      <c r="G135" s="71">
        <v>855</v>
      </c>
      <c r="H135" s="71">
        <v>748</v>
      </c>
      <c r="I135" s="71">
        <v>170</v>
      </c>
      <c r="J135" s="76">
        <v>16</v>
      </c>
      <c r="K135" s="145">
        <v>1500</v>
      </c>
      <c r="L135" s="134">
        <f>L136+L139+L149</f>
        <v>0</v>
      </c>
      <c r="M135" s="134">
        <f>+K135*0.4039</f>
        <v>605.85</v>
      </c>
      <c r="N135" s="134">
        <f>+K135*0.3559</f>
        <v>533.85</v>
      </c>
      <c r="O135" s="134">
        <f>+K135*0.1856</f>
        <v>278.4</v>
      </c>
      <c r="P135" s="153">
        <f>+K135*0.0546</f>
        <v>81.9</v>
      </c>
      <c r="Q135" s="7"/>
      <c r="R135" s="7"/>
      <c r="S135" s="7"/>
      <c r="T135" s="7"/>
      <c r="U135" s="7"/>
    </row>
    <row r="136" spans="1:20" ht="48" customHeight="1" hidden="1" outlineLevel="1">
      <c r="A136" s="82" t="s">
        <v>105</v>
      </c>
      <c r="B136" s="106" t="s">
        <v>104</v>
      </c>
      <c r="C136" s="53"/>
      <c r="D136" s="55"/>
      <c r="E136" s="112">
        <f aca="true" t="shared" si="18" ref="E136:P136">E137+E138+E139</f>
        <v>0</v>
      </c>
      <c r="F136" s="69">
        <f t="shared" si="18"/>
        <v>0</v>
      </c>
      <c r="G136" s="69">
        <f t="shared" si="18"/>
        <v>0</v>
      </c>
      <c r="H136" s="69">
        <f t="shared" si="18"/>
        <v>0</v>
      </c>
      <c r="I136" s="69">
        <f t="shared" si="18"/>
        <v>0</v>
      </c>
      <c r="J136" s="77">
        <f t="shared" si="18"/>
        <v>0</v>
      </c>
      <c r="K136" s="157">
        <f t="shared" si="18"/>
        <v>0</v>
      </c>
      <c r="L136" s="136">
        <f t="shared" si="18"/>
        <v>0</v>
      </c>
      <c r="M136" s="136">
        <f t="shared" si="18"/>
        <v>0</v>
      </c>
      <c r="N136" s="136">
        <f t="shared" si="18"/>
        <v>0</v>
      </c>
      <c r="O136" s="136">
        <f t="shared" si="18"/>
        <v>0</v>
      </c>
      <c r="P136" s="154">
        <f t="shared" si="18"/>
        <v>0</v>
      </c>
      <c r="Q136" s="7"/>
      <c r="R136" s="7"/>
      <c r="S136" s="7"/>
      <c r="T136" s="7"/>
    </row>
    <row r="137" spans="1:20" ht="66.75" hidden="1" outlineLevel="1">
      <c r="A137" s="82" t="s">
        <v>376</v>
      </c>
      <c r="B137" s="106" t="s">
        <v>106</v>
      </c>
      <c r="C137" s="53">
        <v>50</v>
      </c>
      <c r="D137" s="55"/>
      <c r="E137" s="110">
        <f>F137+G137+H137+I137+J137</f>
        <v>0</v>
      </c>
      <c r="F137" s="63"/>
      <c r="G137" s="64"/>
      <c r="H137" s="65"/>
      <c r="I137" s="65"/>
      <c r="J137" s="66"/>
      <c r="K137" s="148">
        <f>L137+M137+N137+O137+P137</f>
        <v>0</v>
      </c>
      <c r="L137" s="149"/>
      <c r="M137" s="136"/>
      <c r="N137" s="98"/>
      <c r="O137" s="98"/>
      <c r="P137" s="137"/>
      <c r="Q137" s="7"/>
      <c r="R137" s="7"/>
      <c r="S137" s="7"/>
      <c r="T137" s="7"/>
    </row>
    <row r="138" spans="1:20" ht="90" customHeight="1" hidden="1" outlineLevel="1">
      <c r="A138" s="82" t="s">
        <v>108</v>
      </c>
      <c r="B138" s="106" t="s">
        <v>107</v>
      </c>
      <c r="C138" s="128">
        <v>50</v>
      </c>
      <c r="D138" s="129"/>
      <c r="E138" s="110">
        <f>F138+G138+H138+I138+J138</f>
        <v>0</v>
      </c>
      <c r="F138" s="63"/>
      <c r="G138" s="64"/>
      <c r="H138" s="65"/>
      <c r="I138" s="65"/>
      <c r="J138" s="66"/>
      <c r="K138" s="148">
        <f>L138+M138+N138+O138+P138</f>
        <v>0</v>
      </c>
      <c r="L138" s="149"/>
      <c r="M138" s="136"/>
      <c r="N138" s="98"/>
      <c r="O138" s="98"/>
      <c r="P138" s="137"/>
      <c r="Q138" s="7"/>
      <c r="R138" s="7"/>
      <c r="S138" s="7"/>
      <c r="T138" s="7"/>
    </row>
    <row r="139" spans="1:20" ht="51" hidden="1" outlineLevel="1">
      <c r="A139" s="82" t="s">
        <v>110</v>
      </c>
      <c r="B139" s="106" t="s">
        <v>109</v>
      </c>
      <c r="C139" s="82"/>
      <c r="D139" s="79">
        <v>100</v>
      </c>
      <c r="E139" s="110">
        <f>F139+G139+H139+I139+J139</f>
        <v>0</v>
      </c>
      <c r="F139" s="63"/>
      <c r="G139" s="64"/>
      <c r="H139" s="65"/>
      <c r="I139" s="65"/>
      <c r="J139" s="66"/>
      <c r="K139" s="148">
        <f>L139+M139+N139+O139+P139</f>
        <v>0</v>
      </c>
      <c r="L139" s="149"/>
      <c r="M139" s="136"/>
      <c r="N139" s="98"/>
      <c r="O139" s="98"/>
      <c r="P139" s="137"/>
      <c r="Q139" s="7"/>
      <c r="R139" s="7"/>
      <c r="S139" s="7"/>
      <c r="T139" s="7"/>
    </row>
    <row r="140" spans="1:20" s="12" customFormat="1" ht="123.75" customHeight="1" hidden="1" outlineLevel="1">
      <c r="A140" s="56" t="s">
        <v>336</v>
      </c>
      <c r="B140" s="107" t="s">
        <v>210</v>
      </c>
      <c r="C140" s="56">
        <v>100</v>
      </c>
      <c r="D140" s="52"/>
      <c r="E140" s="109">
        <f>+F140+G140+H140+I140+J140</f>
        <v>0</v>
      </c>
      <c r="F140" s="57">
        <f>+F141+F142+F143+F144+F145+F146+F147+F148</f>
        <v>0</v>
      </c>
      <c r="G140" s="57">
        <f>+G141+G142+G143+G144+G145+G146+G147+G148</f>
        <v>0</v>
      </c>
      <c r="H140" s="57">
        <f>+H141+H142+H143+H144+H145+H146+H147+H148</f>
        <v>0</v>
      </c>
      <c r="I140" s="57">
        <f>+I141+I142+I143+I144+I145+I146+I147+I148</f>
        <v>0</v>
      </c>
      <c r="J140" s="58">
        <f>+J141+J142+J143+J144+J145+J146+J147+J148</f>
        <v>0</v>
      </c>
      <c r="K140" s="145">
        <f>+L140+M140+N140+O140+P140</f>
        <v>0</v>
      </c>
      <c r="L140" s="146">
        <f>+L141+L142+L143+L144+L145+L146+L147+L148</f>
        <v>0</v>
      </c>
      <c r="M140" s="146">
        <f>+M141+M142+M143+M144+M145+M146+M147+M148</f>
        <v>0</v>
      </c>
      <c r="N140" s="146">
        <f>+N141+N142+N143+N144+N145+N146+N147+N148</f>
        <v>0</v>
      </c>
      <c r="O140" s="146">
        <f>+O141+O142+O143+O144+O145+O146+O147+O148</f>
        <v>0</v>
      </c>
      <c r="P140" s="147">
        <f>+P141+P142+P143+P144+P145+P146+P147+P148</f>
        <v>0</v>
      </c>
      <c r="Q140" s="19"/>
      <c r="R140" s="19"/>
      <c r="S140" s="19"/>
      <c r="T140" s="19"/>
    </row>
    <row r="141" spans="1:20" ht="25.5" hidden="1" outlineLevel="1">
      <c r="A141" s="82" t="s">
        <v>212</v>
      </c>
      <c r="B141" s="106" t="s">
        <v>211</v>
      </c>
      <c r="C141" s="82"/>
      <c r="D141" s="79"/>
      <c r="E141" s="110"/>
      <c r="F141" s="63"/>
      <c r="G141" s="64"/>
      <c r="H141" s="65"/>
      <c r="I141" s="65"/>
      <c r="J141" s="66"/>
      <c r="K141" s="148"/>
      <c r="L141" s="149"/>
      <c r="M141" s="136"/>
      <c r="N141" s="98"/>
      <c r="O141" s="98"/>
      <c r="P141" s="137"/>
      <c r="Q141" s="7"/>
      <c r="R141" s="7"/>
      <c r="S141" s="7"/>
      <c r="T141" s="7"/>
    </row>
    <row r="142" spans="1:20" ht="38.25" hidden="1" outlineLevel="1">
      <c r="A142" s="82" t="s">
        <v>214</v>
      </c>
      <c r="B142" s="106" t="s">
        <v>213</v>
      </c>
      <c r="C142" s="82"/>
      <c r="D142" s="79"/>
      <c r="E142" s="110"/>
      <c r="F142" s="63"/>
      <c r="G142" s="64"/>
      <c r="H142" s="65"/>
      <c r="I142" s="65"/>
      <c r="J142" s="66"/>
      <c r="K142" s="148"/>
      <c r="L142" s="149"/>
      <c r="M142" s="136"/>
      <c r="N142" s="98"/>
      <c r="O142" s="98"/>
      <c r="P142" s="137"/>
      <c r="Q142" s="7"/>
      <c r="R142" s="7"/>
      <c r="S142" s="7"/>
      <c r="T142" s="7"/>
    </row>
    <row r="143" spans="1:20" ht="25.5" hidden="1" outlineLevel="1">
      <c r="A143" s="82" t="s">
        <v>216</v>
      </c>
      <c r="B143" s="106" t="s">
        <v>215</v>
      </c>
      <c r="C143" s="82"/>
      <c r="D143" s="79"/>
      <c r="E143" s="110"/>
      <c r="F143" s="63"/>
      <c r="G143" s="64"/>
      <c r="H143" s="65"/>
      <c r="I143" s="65"/>
      <c r="J143" s="66"/>
      <c r="K143" s="148"/>
      <c r="L143" s="149"/>
      <c r="M143" s="136"/>
      <c r="N143" s="98"/>
      <c r="O143" s="98"/>
      <c r="P143" s="137"/>
      <c r="Q143" s="7"/>
      <c r="R143" s="7"/>
      <c r="S143" s="7"/>
      <c r="T143" s="7"/>
    </row>
    <row r="144" spans="1:20" ht="25.5" hidden="1" outlineLevel="1">
      <c r="A144" s="82" t="s">
        <v>218</v>
      </c>
      <c r="B144" s="106" t="s">
        <v>217</v>
      </c>
      <c r="C144" s="82"/>
      <c r="D144" s="79"/>
      <c r="E144" s="110"/>
      <c r="F144" s="63"/>
      <c r="G144" s="64"/>
      <c r="H144" s="65"/>
      <c r="I144" s="65"/>
      <c r="J144" s="66"/>
      <c r="K144" s="148"/>
      <c r="L144" s="149"/>
      <c r="M144" s="136"/>
      <c r="N144" s="98"/>
      <c r="O144" s="98"/>
      <c r="P144" s="137"/>
      <c r="Q144" s="7"/>
      <c r="R144" s="7"/>
      <c r="S144" s="7"/>
      <c r="T144" s="7"/>
    </row>
    <row r="145" spans="1:20" ht="25.5" hidden="1" outlineLevel="1">
      <c r="A145" s="82" t="s">
        <v>220</v>
      </c>
      <c r="B145" s="106" t="s">
        <v>219</v>
      </c>
      <c r="C145" s="82"/>
      <c r="D145" s="79"/>
      <c r="E145" s="110"/>
      <c r="F145" s="63"/>
      <c r="G145" s="64"/>
      <c r="H145" s="65"/>
      <c r="I145" s="65"/>
      <c r="J145" s="66"/>
      <c r="K145" s="148"/>
      <c r="L145" s="149"/>
      <c r="M145" s="136"/>
      <c r="N145" s="98"/>
      <c r="O145" s="98"/>
      <c r="P145" s="137"/>
      <c r="Q145" s="7"/>
      <c r="R145" s="7"/>
      <c r="S145" s="7"/>
      <c r="T145" s="7"/>
    </row>
    <row r="146" spans="1:20" ht="25.5" hidden="1" outlineLevel="1">
      <c r="A146" s="82" t="s">
        <v>222</v>
      </c>
      <c r="B146" s="106" t="s">
        <v>221</v>
      </c>
      <c r="C146" s="82"/>
      <c r="D146" s="79"/>
      <c r="E146" s="110"/>
      <c r="F146" s="63"/>
      <c r="G146" s="64"/>
      <c r="H146" s="65"/>
      <c r="I146" s="65"/>
      <c r="J146" s="66"/>
      <c r="K146" s="148"/>
      <c r="L146" s="149"/>
      <c r="M146" s="136"/>
      <c r="N146" s="98"/>
      <c r="O146" s="98"/>
      <c r="P146" s="137"/>
      <c r="Q146" s="7"/>
      <c r="R146" s="7"/>
      <c r="S146" s="7"/>
      <c r="T146" s="7"/>
    </row>
    <row r="147" spans="1:20" ht="25.5" hidden="1" outlineLevel="1">
      <c r="A147" s="82" t="s">
        <v>224</v>
      </c>
      <c r="B147" s="106" t="s">
        <v>223</v>
      </c>
      <c r="C147" s="82"/>
      <c r="D147" s="79"/>
      <c r="E147" s="110"/>
      <c r="F147" s="63"/>
      <c r="G147" s="64"/>
      <c r="H147" s="65"/>
      <c r="I147" s="65"/>
      <c r="J147" s="66"/>
      <c r="K147" s="148"/>
      <c r="L147" s="149"/>
      <c r="M147" s="136"/>
      <c r="N147" s="98"/>
      <c r="O147" s="98"/>
      <c r="P147" s="137"/>
      <c r="Q147" s="7"/>
      <c r="R147" s="7"/>
      <c r="S147" s="7"/>
      <c r="T147" s="7"/>
    </row>
    <row r="148" spans="1:20" ht="25.5" hidden="1" outlineLevel="1">
      <c r="A148" s="82" t="s">
        <v>335</v>
      </c>
      <c r="B148" s="106" t="s">
        <v>334</v>
      </c>
      <c r="C148" s="82"/>
      <c r="D148" s="79"/>
      <c r="E148" s="110"/>
      <c r="F148" s="63"/>
      <c r="G148" s="64"/>
      <c r="H148" s="65"/>
      <c r="I148" s="65"/>
      <c r="J148" s="66"/>
      <c r="K148" s="148"/>
      <c r="L148" s="149"/>
      <c r="M148" s="136"/>
      <c r="N148" s="98"/>
      <c r="O148" s="98"/>
      <c r="P148" s="137"/>
      <c r="Q148" s="7"/>
      <c r="R148" s="7"/>
      <c r="S148" s="7"/>
      <c r="T148" s="7"/>
    </row>
    <row r="149" spans="1:20" s="12" customFormat="1" ht="54" customHeight="1" hidden="1" outlineLevel="1">
      <c r="A149" s="56" t="s">
        <v>111</v>
      </c>
      <c r="B149" s="107" t="s">
        <v>251</v>
      </c>
      <c r="C149" s="56">
        <v>100</v>
      </c>
      <c r="D149" s="52">
        <v>100</v>
      </c>
      <c r="E149" s="73">
        <f>+F149+G149+H149+I149+J149</f>
        <v>0</v>
      </c>
      <c r="F149" s="70">
        <f>+F150+F151</f>
        <v>0</v>
      </c>
      <c r="G149" s="70">
        <f>+G150+G151</f>
        <v>0</v>
      </c>
      <c r="H149" s="70">
        <f>+H150+H151</f>
        <v>0</v>
      </c>
      <c r="I149" s="70">
        <f>+I150+I151</f>
        <v>0</v>
      </c>
      <c r="J149" s="84">
        <f>+J150+J151</f>
        <v>0</v>
      </c>
      <c r="K149" s="158">
        <f>+L149+M149+N149+O149+P149</f>
        <v>0</v>
      </c>
      <c r="L149" s="74">
        <f>+L150+L151</f>
        <v>0</v>
      </c>
      <c r="M149" s="74">
        <f>+M150+M151</f>
        <v>0</v>
      </c>
      <c r="N149" s="74">
        <f>+N150+N151</f>
        <v>0</v>
      </c>
      <c r="O149" s="74">
        <f>+O150+O151</f>
        <v>0</v>
      </c>
      <c r="P149" s="135">
        <f>+P150+P151</f>
        <v>0</v>
      </c>
      <c r="Q149" s="19"/>
      <c r="R149" s="19"/>
      <c r="S149" s="19"/>
      <c r="T149" s="19"/>
    </row>
    <row r="150" spans="1:20" s="12" customFormat="1" ht="54" customHeight="1" hidden="1" outlineLevel="1">
      <c r="A150" s="82" t="s">
        <v>35</v>
      </c>
      <c r="B150" s="106" t="s">
        <v>34</v>
      </c>
      <c r="C150" s="56"/>
      <c r="D150" s="52"/>
      <c r="E150" s="73"/>
      <c r="F150" s="70"/>
      <c r="G150" s="70"/>
      <c r="H150" s="70"/>
      <c r="I150" s="70"/>
      <c r="J150" s="84"/>
      <c r="K150" s="158"/>
      <c r="L150" s="74"/>
      <c r="M150" s="74"/>
      <c r="N150" s="74"/>
      <c r="O150" s="74"/>
      <c r="P150" s="135"/>
      <c r="Q150" s="19"/>
      <c r="R150" s="19"/>
      <c r="S150" s="19"/>
      <c r="T150" s="19"/>
    </row>
    <row r="151" spans="1:20" s="12" customFormat="1" ht="54" customHeight="1" hidden="1" outlineLevel="1">
      <c r="A151" s="82" t="s">
        <v>37</v>
      </c>
      <c r="B151" s="106" t="s">
        <v>36</v>
      </c>
      <c r="C151" s="56"/>
      <c r="D151" s="52"/>
      <c r="E151" s="73"/>
      <c r="F151" s="70"/>
      <c r="G151" s="70"/>
      <c r="H151" s="70"/>
      <c r="I151" s="70"/>
      <c r="J151" s="84"/>
      <c r="K151" s="158"/>
      <c r="L151" s="74"/>
      <c r="M151" s="74"/>
      <c r="N151" s="74"/>
      <c r="O151" s="74"/>
      <c r="P151" s="135"/>
      <c r="Q151" s="19"/>
      <c r="R151" s="19"/>
      <c r="S151" s="19"/>
      <c r="T151" s="19"/>
    </row>
    <row r="152" spans="1:24" ht="22.5" customHeight="1" collapsed="1">
      <c r="A152" s="56" t="s">
        <v>113</v>
      </c>
      <c r="B152" s="107" t="s">
        <v>112</v>
      </c>
      <c r="C152" s="56"/>
      <c r="D152" s="52"/>
      <c r="E152" s="109">
        <f>F152+G152+H152+I152+J152</f>
        <v>1</v>
      </c>
      <c r="F152" s="71">
        <f>+F153+F156</f>
        <v>0</v>
      </c>
      <c r="G152" s="71">
        <f>+G153+G156</f>
        <v>0</v>
      </c>
      <c r="H152" s="71">
        <f>+H153+H156</f>
        <v>1</v>
      </c>
      <c r="I152" s="71">
        <f>+I153+I156</f>
        <v>0</v>
      </c>
      <c r="J152" s="76">
        <f>+J153+J156</f>
        <v>0</v>
      </c>
      <c r="K152" s="145">
        <v>0</v>
      </c>
      <c r="L152" s="134">
        <f>+L153+L156</f>
        <v>0</v>
      </c>
      <c r="M152" s="134">
        <f>+M153+M156</f>
        <v>0</v>
      </c>
      <c r="N152" s="134">
        <f>+N153+N156</f>
        <v>0</v>
      </c>
      <c r="O152" s="134">
        <f>+O153+O156</f>
        <v>0</v>
      </c>
      <c r="P152" s="153">
        <f>+P153+P156</f>
        <v>0</v>
      </c>
      <c r="Q152" s="20"/>
      <c r="R152" s="20"/>
      <c r="S152" s="20"/>
      <c r="T152" s="20"/>
      <c r="U152" s="20"/>
      <c r="V152" s="20"/>
      <c r="W152" s="20"/>
      <c r="X152" s="20"/>
    </row>
    <row r="153" spans="1:24" s="12" customFormat="1" ht="24" customHeight="1">
      <c r="A153" s="56" t="s">
        <v>341</v>
      </c>
      <c r="B153" s="107" t="s">
        <v>342</v>
      </c>
      <c r="C153" s="56" t="s">
        <v>40</v>
      </c>
      <c r="D153" s="52"/>
      <c r="E153" s="109">
        <f>+F153+G153+H153+I153+J153</f>
        <v>0</v>
      </c>
      <c r="F153" s="71">
        <f>+F154+F155</f>
        <v>0</v>
      </c>
      <c r="G153" s="71">
        <f>+G154+G155</f>
        <v>0</v>
      </c>
      <c r="H153" s="71">
        <f>+H154+H155</f>
        <v>0</v>
      </c>
      <c r="I153" s="71">
        <f>+I154+I155</f>
        <v>0</v>
      </c>
      <c r="J153" s="76">
        <f>+J154+J155</f>
        <v>0</v>
      </c>
      <c r="K153" s="145">
        <f>+L153+M153+N153+O153+P153</f>
        <v>0</v>
      </c>
      <c r="L153" s="134">
        <f>+L154+L155</f>
        <v>0</v>
      </c>
      <c r="M153" s="134">
        <f>+M154+M155</f>
        <v>0</v>
      </c>
      <c r="N153" s="134">
        <f>+N154+N155</f>
        <v>0</v>
      </c>
      <c r="O153" s="134">
        <f>+O154+O155</f>
        <v>0</v>
      </c>
      <c r="P153" s="153">
        <f>+P154+P155</f>
        <v>0</v>
      </c>
      <c r="Q153" s="21"/>
      <c r="R153" s="21"/>
      <c r="S153" s="21"/>
      <c r="T153" s="21"/>
      <c r="U153" s="21"/>
      <c r="V153" s="21"/>
      <c r="W153" s="21"/>
      <c r="X153" s="21"/>
    </row>
    <row r="154" spans="1:24" ht="30" customHeight="1">
      <c r="A154" s="16" t="s">
        <v>27</v>
      </c>
      <c r="B154" s="106" t="s">
        <v>337</v>
      </c>
      <c r="C154" s="130"/>
      <c r="D154" s="131"/>
      <c r="E154" s="110">
        <f>F154+G154+H154+I154+J154</f>
        <v>0</v>
      </c>
      <c r="F154" s="63"/>
      <c r="G154" s="64"/>
      <c r="H154" s="65"/>
      <c r="I154" s="65"/>
      <c r="J154" s="66"/>
      <c r="K154" s="148">
        <f>L154+M154+N154+O154+P154</f>
        <v>0</v>
      </c>
      <c r="L154" s="149"/>
      <c r="M154" s="136"/>
      <c r="N154" s="98"/>
      <c r="O154" s="98"/>
      <c r="P154" s="137"/>
      <c r="Q154" s="20"/>
      <c r="R154" s="20"/>
      <c r="S154" s="20"/>
      <c r="T154" s="20"/>
      <c r="U154" s="20"/>
      <c r="V154" s="20"/>
      <c r="W154" s="20"/>
      <c r="X154" s="20"/>
    </row>
    <row r="155" spans="1:24" ht="25.5">
      <c r="A155" s="16" t="s">
        <v>358</v>
      </c>
      <c r="B155" s="106" t="s">
        <v>338</v>
      </c>
      <c r="C155" s="130"/>
      <c r="D155" s="131"/>
      <c r="E155" s="110">
        <f>F155+G155+H155+I155+J155</f>
        <v>0</v>
      </c>
      <c r="F155" s="63"/>
      <c r="G155" s="64"/>
      <c r="H155" s="65"/>
      <c r="I155" s="65"/>
      <c r="J155" s="66"/>
      <c r="K155" s="148">
        <f>L155+M155+N155+O155+P155</f>
        <v>0</v>
      </c>
      <c r="L155" s="149"/>
      <c r="M155" s="136"/>
      <c r="N155" s="98"/>
      <c r="O155" s="98"/>
      <c r="P155" s="137"/>
      <c r="Q155" s="20"/>
      <c r="R155" s="20"/>
      <c r="S155" s="20"/>
      <c r="T155" s="20"/>
      <c r="U155" s="20"/>
      <c r="V155" s="20"/>
      <c r="W155" s="20"/>
      <c r="X155" s="20"/>
    </row>
    <row r="156" spans="1:24" s="12" customFormat="1" ht="30" customHeight="1">
      <c r="A156" s="56" t="s">
        <v>115</v>
      </c>
      <c r="B156" s="107" t="s">
        <v>114</v>
      </c>
      <c r="C156" s="56">
        <v>100</v>
      </c>
      <c r="D156" s="52">
        <v>100</v>
      </c>
      <c r="E156" s="109">
        <f>F156+G156+H156+I156+J156</f>
        <v>1</v>
      </c>
      <c r="F156" s="57">
        <f>+F157+F158</f>
        <v>0</v>
      </c>
      <c r="G156" s="57">
        <f>+G157+G158</f>
        <v>0</v>
      </c>
      <c r="H156" s="57">
        <f>+H157+H158</f>
        <v>1</v>
      </c>
      <c r="I156" s="57">
        <f>+I157+I158</f>
        <v>0</v>
      </c>
      <c r="J156" s="58">
        <f>+J157+J158</f>
        <v>0</v>
      </c>
      <c r="K156" s="145">
        <f>L156+M156+N156+O156+P156</f>
        <v>0</v>
      </c>
      <c r="L156" s="146">
        <f>+L157+L158</f>
        <v>0</v>
      </c>
      <c r="M156" s="146">
        <f>+M157+M158</f>
        <v>0</v>
      </c>
      <c r="N156" s="146">
        <f>+N157+N158</f>
        <v>0</v>
      </c>
      <c r="O156" s="146">
        <f>+O157+O158</f>
        <v>0</v>
      </c>
      <c r="P156" s="147">
        <f>+P157+P158</f>
        <v>0</v>
      </c>
      <c r="Q156" s="21"/>
      <c r="R156" s="21"/>
      <c r="S156" s="21"/>
      <c r="T156" s="21"/>
      <c r="U156" s="21"/>
      <c r="V156" s="21"/>
      <c r="W156" s="21"/>
      <c r="X156" s="21"/>
    </row>
    <row r="157" spans="1:21" ht="30" customHeight="1">
      <c r="A157" s="16" t="s">
        <v>360</v>
      </c>
      <c r="B157" s="106" t="s">
        <v>339</v>
      </c>
      <c r="C157" s="128"/>
      <c r="D157" s="129"/>
      <c r="E157" s="109">
        <f>F157+G157+H157+I157+J157</f>
        <v>1</v>
      </c>
      <c r="F157" s="85"/>
      <c r="G157" s="86"/>
      <c r="H157" s="87">
        <v>1</v>
      </c>
      <c r="I157" s="87"/>
      <c r="J157" s="88"/>
      <c r="K157" s="145">
        <f>L157+M157+N157+O157+P157</f>
        <v>0</v>
      </c>
      <c r="L157" s="140"/>
      <c r="M157" s="139"/>
      <c r="N157" s="140">
        <v>0</v>
      </c>
      <c r="O157" s="140"/>
      <c r="P157" s="141"/>
      <c r="Q157" s="7"/>
      <c r="R157" s="7"/>
      <c r="S157" s="7"/>
      <c r="T157" s="7"/>
      <c r="U157" s="7"/>
    </row>
    <row r="158" spans="1:21" ht="42.75" customHeight="1">
      <c r="A158" s="16" t="s">
        <v>359</v>
      </c>
      <c r="B158" s="106" t="s">
        <v>340</v>
      </c>
      <c r="C158" s="53"/>
      <c r="D158" s="55"/>
      <c r="E158" s="109">
        <f>F158+G158+H158+I158+J158</f>
        <v>0</v>
      </c>
      <c r="F158" s="89"/>
      <c r="G158" s="86"/>
      <c r="H158" s="87"/>
      <c r="I158" s="87"/>
      <c r="J158" s="88"/>
      <c r="K158" s="145">
        <f>L158+M158+N158+O158+P158</f>
        <v>0</v>
      </c>
      <c r="L158" s="159"/>
      <c r="M158" s="139"/>
      <c r="N158" s="140"/>
      <c r="O158" s="140"/>
      <c r="P158" s="141"/>
      <c r="Q158" s="7"/>
      <c r="R158" s="7"/>
      <c r="S158" s="7"/>
      <c r="T158" s="7"/>
      <c r="U158" s="7"/>
    </row>
    <row r="159" spans="1:21" ht="18.75" customHeight="1">
      <c r="A159" s="56" t="s">
        <v>39</v>
      </c>
      <c r="B159" s="107"/>
      <c r="C159" s="73"/>
      <c r="D159" s="84"/>
      <c r="E159" s="113">
        <f aca="true" t="shared" si="19" ref="E159:P159">E9+E60</f>
        <v>273181</v>
      </c>
      <c r="F159" s="90">
        <f t="shared" si="19"/>
        <v>199344</v>
      </c>
      <c r="G159" s="90">
        <f t="shared" si="19"/>
        <v>30461</v>
      </c>
      <c r="H159" s="90">
        <f t="shared" si="19"/>
        <v>30183</v>
      </c>
      <c r="I159" s="90">
        <f t="shared" si="19"/>
        <v>11072</v>
      </c>
      <c r="J159" s="91">
        <f t="shared" si="19"/>
        <v>2121</v>
      </c>
      <c r="K159" s="160">
        <f t="shared" si="19"/>
        <v>251569</v>
      </c>
      <c r="L159" s="161">
        <f t="shared" si="19"/>
        <v>190028</v>
      </c>
      <c r="M159" s="161">
        <f t="shared" si="19"/>
        <v>24870.123</v>
      </c>
      <c r="N159" s="161">
        <f t="shared" si="19"/>
        <v>23913.763</v>
      </c>
      <c r="O159" s="161">
        <f t="shared" si="19"/>
        <v>10714.392</v>
      </c>
      <c r="P159" s="162">
        <f t="shared" si="19"/>
        <v>2042.722</v>
      </c>
      <c r="Q159" s="7"/>
      <c r="R159" s="7"/>
      <c r="S159" s="7"/>
      <c r="T159" s="7"/>
      <c r="U159" s="7"/>
    </row>
    <row r="160" spans="1:21" s="23" customFormat="1" ht="20.25" customHeight="1">
      <c r="A160" s="56" t="s">
        <v>117</v>
      </c>
      <c r="B160" s="107" t="s">
        <v>116</v>
      </c>
      <c r="C160" s="130"/>
      <c r="D160" s="131"/>
      <c r="E160" s="114">
        <f aca="true" t="shared" si="20" ref="E160:P160">+E161</f>
        <v>312672.9</v>
      </c>
      <c r="F160" s="92">
        <f t="shared" si="20"/>
        <v>312672.9</v>
      </c>
      <c r="G160" s="92">
        <f t="shared" si="20"/>
        <v>0</v>
      </c>
      <c r="H160" s="92">
        <f t="shared" si="20"/>
        <v>0</v>
      </c>
      <c r="I160" s="92">
        <f t="shared" si="20"/>
        <v>0</v>
      </c>
      <c r="J160" s="93">
        <f t="shared" si="20"/>
        <v>0</v>
      </c>
      <c r="K160" s="163">
        <f t="shared" si="20"/>
        <v>312672.9</v>
      </c>
      <c r="L160" s="164">
        <f t="shared" si="20"/>
        <v>312672.9</v>
      </c>
      <c r="M160" s="164">
        <f t="shared" si="20"/>
        <v>0</v>
      </c>
      <c r="N160" s="164">
        <f t="shared" si="20"/>
        <v>0</v>
      </c>
      <c r="O160" s="164">
        <f t="shared" si="20"/>
        <v>0</v>
      </c>
      <c r="P160" s="165">
        <f t="shared" si="20"/>
        <v>0</v>
      </c>
      <c r="Q160" s="22"/>
      <c r="R160" s="22"/>
      <c r="S160" s="22"/>
      <c r="T160" s="22"/>
      <c r="U160" s="22"/>
    </row>
    <row r="161" spans="1:21" s="12" customFormat="1" ht="24.75" customHeight="1">
      <c r="A161" s="75" t="s">
        <v>119</v>
      </c>
      <c r="B161" s="107" t="s">
        <v>118</v>
      </c>
      <c r="C161" s="56"/>
      <c r="D161" s="52"/>
      <c r="E161" s="115">
        <f aca="true" t="shared" si="21" ref="E161:P161">+E162+E173</f>
        <v>312672.9</v>
      </c>
      <c r="F161" s="94">
        <f t="shared" si="21"/>
        <v>312672.9</v>
      </c>
      <c r="G161" s="94">
        <f t="shared" si="21"/>
        <v>0</v>
      </c>
      <c r="H161" s="94">
        <f t="shared" si="21"/>
        <v>0</v>
      </c>
      <c r="I161" s="94">
        <f t="shared" si="21"/>
        <v>0</v>
      </c>
      <c r="J161" s="95">
        <f t="shared" si="21"/>
        <v>0</v>
      </c>
      <c r="K161" s="166">
        <f t="shared" si="21"/>
        <v>312672.9</v>
      </c>
      <c r="L161" s="167">
        <f t="shared" si="21"/>
        <v>312672.9</v>
      </c>
      <c r="M161" s="167">
        <f t="shared" si="21"/>
        <v>0</v>
      </c>
      <c r="N161" s="167">
        <f t="shared" si="21"/>
        <v>0</v>
      </c>
      <c r="O161" s="167">
        <f t="shared" si="21"/>
        <v>0</v>
      </c>
      <c r="P161" s="168">
        <f t="shared" si="21"/>
        <v>0</v>
      </c>
      <c r="Q161" s="19"/>
      <c r="R161" s="19"/>
      <c r="S161" s="19"/>
      <c r="T161" s="19"/>
      <c r="U161" s="19"/>
    </row>
    <row r="162" spans="1:21" ht="24.75" customHeight="1">
      <c r="A162" s="75" t="s">
        <v>121</v>
      </c>
      <c r="B162" s="123" t="s">
        <v>120</v>
      </c>
      <c r="C162" s="56"/>
      <c r="D162" s="52"/>
      <c r="E162" s="115">
        <f aca="true" t="shared" si="22" ref="E162:P162">SUM(E163:E167)</f>
        <v>36716</v>
      </c>
      <c r="F162" s="94">
        <f t="shared" si="22"/>
        <v>36716</v>
      </c>
      <c r="G162" s="94">
        <f t="shared" si="22"/>
        <v>0</v>
      </c>
      <c r="H162" s="94">
        <f t="shared" si="22"/>
        <v>0</v>
      </c>
      <c r="I162" s="94">
        <f t="shared" si="22"/>
        <v>0</v>
      </c>
      <c r="J162" s="95">
        <f t="shared" si="22"/>
        <v>0</v>
      </c>
      <c r="K162" s="166">
        <f t="shared" si="22"/>
        <v>36716</v>
      </c>
      <c r="L162" s="167">
        <f t="shared" si="22"/>
        <v>36716</v>
      </c>
      <c r="M162" s="167">
        <f t="shared" si="22"/>
        <v>0</v>
      </c>
      <c r="N162" s="167">
        <f t="shared" si="22"/>
        <v>0</v>
      </c>
      <c r="O162" s="167">
        <f t="shared" si="22"/>
        <v>0</v>
      </c>
      <c r="P162" s="168">
        <f t="shared" si="22"/>
        <v>0</v>
      </c>
      <c r="Q162" s="7"/>
      <c r="R162" s="7"/>
      <c r="S162" s="7"/>
      <c r="T162" s="7"/>
      <c r="U162" s="7"/>
    </row>
    <row r="163" spans="1:21" ht="24.75" customHeight="1">
      <c r="A163" s="16" t="s">
        <v>126</v>
      </c>
      <c r="B163" s="123" t="s">
        <v>130</v>
      </c>
      <c r="C163" s="56"/>
      <c r="D163" s="52"/>
      <c r="E163" s="116">
        <v>35701</v>
      </c>
      <c r="F163" s="96">
        <v>35701</v>
      </c>
      <c r="G163" s="70"/>
      <c r="H163" s="70"/>
      <c r="I163" s="70"/>
      <c r="J163" s="84"/>
      <c r="K163" s="169">
        <v>35701</v>
      </c>
      <c r="L163" s="170">
        <v>35701</v>
      </c>
      <c r="M163" s="74"/>
      <c r="N163" s="74"/>
      <c r="O163" s="74"/>
      <c r="P163" s="135"/>
      <c r="Q163" s="7"/>
      <c r="R163" s="7"/>
      <c r="S163" s="7"/>
      <c r="T163" s="7"/>
      <c r="U163" s="7"/>
    </row>
    <row r="164" spans="1:21" ht="24.75" customHeight="1">
      <c r="A164" s="16" t="s">
        <v>127</v>
      </c>
      <c r="B164" s="106" t="s">
        <v>304</v>
      </c>
      <c r="C164" s="56"/>
      <c r="D164" s="52"/>
      <c r="E164" s="116">
        <v>685</v>
      </c>
      <c r="F164" s="96">
        <v>685</v>
      </c>
      <c r="G164" s="70"/>
      <c r="H164" s="70"/>
      <c r="I164" s="70"/>
      <c r="J164" s="84"/>
      <c r="K164" s="169">
        <v>685</v>
      </c>
      <c r="L164" s="170">
        <v>685</v>
      </c>
      <c r="M164" s="74"/>
      <c r="N164" s="74"/>
      <c r="O164" s="74"/>
      <c r="P164" s="135"/>
      <c r="Q164" s="7"/>
      <c r="R164" s="7"/>
      <c r="S164" s="7"/>
      <c r="T164" s="7"/>
      <c r="U164" s="7"/>
    </row>
    <row r="165" spans="1:21" ht="24.75" customHeight="1">
      <c r="A165" s="16" t="s">
        <v>128</v>
      </c>
      <c r="B165" s="106" t="s">
        <v>304</v>
      </c>
      <c r="C165" s="56"/>
      <c r="D165" s="52"/>
      <c r="E165" s="116">
        <v>22</v>
      </c>
      <c r="F165" s="96">
        <v>22</v>
      </c>
      <c r="G165" s="70"/>
      <c r="H165" s="70"/>
      <c r="I165" s="70"/>
      <c r="J165" s="84"/>
      <c r="K165" s="169">
        <v>22</v>
      </c>
      <c r="L165" s="170">
        <v>22</v>
      </c>
      <c r="M165" s="74"/>
      <c r="N165" s="74"/>
      <c r="O165" s="74"/>
      <c r="P165" s="135"/>
      <c r="Q165" s="7"/>
      <c r="R165" s="7"/>
      <c r="S165" s="7"/>
      <c r="T165" s="7"/>
      <c r="U165" s="7"/>
    </row>
    <row r="166" spans="1:21" ht="24.75" customHeight="1">
      <c r="A166" s="16" t="s">
        <v>129</v>
      </c>
      <c r="B166" s="106" t="s">
        <v>304</v>
      </c>
      <c r="C166" s="56"/>
      <c r="D166" s="52"/>
      <c r="E166" s="116">
        <v>308</v>
      </c>
      <c r="F166" s="96">
        <v>308</v>
      </c>
      <c r="G166" s="70"/>
      <c r="H166" s="70"/>
      <c r="I166" s="70"/>
      <c r="J166" s="84"/>
      <c r="K166" s="169">
        <v>308</v>
      </c>
      <c r="L166" s="170">
        <v>308</v>
      </c>
      <c r="M166" s="74"/>
      <c r="N166" s="74"/>
      <c r="O166" s="74"/>
      <c r="P166" s="135"/>
      <c r="Q166" s="7"/>
      <c r="R166" s="7"/>
      <c r="S166" s="7"/>
      <c r="T166" s="7"/>
      <c r="U166" s="7"/>
    </row>
    <row r="167" spans="1:21" ht="24.75" customHeight="1">
      <c r="A167" s="16" t="s">
        <v>122</v>
      </c>
      <c r="B167" s="106" t="s">
        <v>151</v>
      </c>
      <c r="C167" s="56"/>
      <c r="D167" s="52"/>
      <c r="E167" s="117"/>
      <c r="F167" s="97"/>
      <c r="G167" s="70"/>
      <c r="H167" s="70"/>
      <c r="I167" s="70"/>
      <c r="J167" s="84"/>
      <c r="K167" s="171"/>
      <c r="L167" s="172"/>
      <c r="M167" s="74"/>
      <c r="N167" s="74"/>
      <c r="O167" s="74"/>
      <c r="P167" s="135"/>
      <c r="Q167" s="7"/>
      <c r="R167" s="7"/>
      <c r="S167" s="7"/>
      <c r="T167" s="7"/>
      <c r="U167" s="7"/>
    </row>
    <row r="168" spans="1:21" ht="24.75" customHeight="1" hidden="1" outlineLevel="1">
      <c r="A168" s="75"/>
      <c r="B168" s="107"/>
      <c r="C168" s="56"/>
      <c r="D168" s="52"/>
      <c r="E168" s="73"/>
      <c r="F168" s="70"/>
      <c r="G168" s="70"/>
      <c r="H168" s="70"/>
      <c r="I168" s="70"/>
      <c r="J168" s="84"/>
      <c r="K168" s="158"/>
      <c r="L168" s="74"/>
      <c r="M168" s="74"/>
      <c r="N168" s="74"/>
      <c r="O168" s="74"/>
      <c r="P168" s="135"/>
      <c r="Q168" s="7"/>
      <c r="R168" s="7"/>
      <c r="S168" s="7"/>
      <c r="T168" s="7"/>
      <c r="U168" s="7"/>
    </row>
    <row r="169" spans="1:21" ht="24.75" customHeight="1" hidden="1" outlineLevel="1">
      <c r="A169" s="75"/>
      <c r="B169" s="107"/>
      <c r="C169" s="56"/>
      <c r="D169" s="52"/>
      <c r="E169" s="73"/>
      <c r="F169" s="70"/>
      <c r="G169" s="70"/>
      <c r="H169" s="70"/>
      <c r="I169" s="70"/>
      <c r="J169" s="84"/>
      <c r="K169" s="158"/>
      <c r="L169" s="74"/>
      <c r="M169" s="74"/>
      <c r="N169" s="74"/>
      <c r="O169" s="74"/>
      <c r="P169" s="135"/>
      <c r="Q169" s="7"/>
      <c r="R169" s="7"/>
      <c r="S169" s="7"/>
      <c r="T169" s="7"/>
      <c r="U169" s="7"/>
    </row>
    <row r="170" spans="1:21" ht="24.75" customHeight="1" hidden="1" outlineLevel="1">
      <c r="A170" s="75"/>
      <c r="B170" s="107"/>
      <c r="C170" s="56"/>
      <c r="D170" s="52"/>
      <c r="E170" s="73"/>
      <c r="F170" s="70"/>
      <c r="G170" s="70"/>
      <c r="H170" s="70"/>
      <c r="I170" s="70"/>
      <c r="J170" s="84"/>
      <c r="K170" s="158"/>
      <c r="L170" s="74"/>
      <c r="M170" s="74"/>
      <c r="N170" s="74"/>
      <c r="O170" s="74"/>
      <c r="P170" s="135"/>
      <c r="Q170" s="7"/>
      <c r="R170" s="7"/>
      <c r="S170" s="7"/>
      <c r="T170" s="7"/>
      <c r="U170" s="7"/>
    </row>
    <row r="171" spans="1:21" ht="24.75" customHeight="1" hidden="1" outlineLevel="1">
      <c r="A171" s="75"/>
      <c r="B171" s="107"/>
      <c r="C171" s="56"/>
      <c r="D171" s="52"/>
      <c r="E171" s="73"/>
      <c r="F171" s="70"/>
      <c r="G171" s="70"/>
      <c r="H171" s="70"/>
      <c r="I171" s="70"/>
      <c r="J171" s="84"/>
      <c r="K171" s="158"/>
      <c r="L171" s="74"/>
      <c r="M171" s="74"/>
      <c r="N171" s="74"/>
      <c r="O171" s="74"/>
      <c r="P171" s="135"/>
      <c r="Q171" s="7"/>
      <c r="R171" s="7"/>
      <c r="S171" s="7"/>
      <c r="T171" s="7"/>
      <c r="U171" s="7"/>
    </row>
    <row r="172" spans="1:21" ht="24.75" customHeight="1" hidden="1" outlineLevel="1">
      <c r="A172" s="75"/>
      <c r="B172" s="107"/>
      <c r="C172" s="56"/>
      <c r="D172" s="52"/>
      <c r="E172" s="73"/>
      <c r="F172" s="70"/>
      <c r="G172" s="70"/>
      <c r="H172" s="70"/>
      <c r="I172" s="70"/>
      <c r="J172" s="84"/>
      <c r="K172" s="158"/>
      <c r="L172" s="74"/>
      <c r="M172" s="74"/>
      <c r="N172" s="74"/>
      <c r="O172" s="74"/>
      <c r="P172" s="135"/>
      <c r="Q172" s="7"/>
      <c r="R172" s="7"/>
      <c r="S172" s="7"/>
      <c r="T172" s="7"/>
      <c r="U172" s="7"/>
    </row>
    <row r="173" spans="1:21" ht="24.75" customHeight="1" collapsed="1">
      <c r="A173" s="75" t="s">
        <v>348</v>
      </c>
      <c r="B173" s="123" t="s">
        <v>152</v>
      </c>
      <c r="C173" s="56"/>
      <c r="D173" s="52"/>
      <c r="E173" s="115">
        <f aca="true" t="shared" si="23" ref="E173:P173">SUM(E174:E187)+E197</f>
        <v>275956.9</v>
      </c>
      <c r="F173" s="94">
        <f t="shared" si="23"/>
        <v>275956.9</v>
      </c>
      <c r="G173" s="94">
        <f t="shared" si="23"/>
        <v>0</v>
      </c>
      <c r="H173" s="94">
        <f t="shared" si="23"/>
        <v>0</v>
      </c>
      <c r="I173" s="94">
        <f t="shared" si="23"/>
        <v>0</v>
      </c>
      <c r="J173" s="95">
        <f t="shared" si="23"/>
        <v>0</v>
      </c>
      <c r="K173" s="166">
        <f t="shared" si="23"/>
        <v>275956.9</v>
      </c>
      <c r="L173" s="167">
        <f t="shared" si="23"/>
        <v>275956.9</v>
      </c>
      <c r="M173" s="167">
        <f t="shared" si="23"/>
        <v>0</v>
      </c>
      <c r="N173" s="167">
        <f t="shared" si="23"/>
        <v>0</v>
      </c>
      <c r="O173" s="167">
        <f t="shared" si="23"/>
        <v>0</v>
      </c>
      <c r="P173" s="168">
        <f t="shared" si="23"/>
        <v>0</v>
      </c>
      <c r="Q173" s="7"/>
      <c r="R173" s="7"/>
      <c r="S173" s="7"/>
      <c r="T173" s="7"/>
      <c r="U173" s="7"/>
    </row>
    <row r="174" spans="1:21" ht="24.75" customHeight="1">
      <c r="A174" s="16" t="s">
        <v>349</v>
      </c>
      <c r="B174" s="106" t="s">
        <v>92</v>
      </c>
      <c r="C174" s="56"/>
      <c r="D174" s="52"/>
      <c r="E174" s="117">
        <v>7886</v>
      </c>
      <c r="F174" s="97">
        <v>7886</v>
      </c>
      <c r="G174" s="70"/>
      <c r="H174" s="70"/>
      <c r="I174" s="70"/>
      <c r="J174" s="84"/>
      <c r="K174" s="171">
        <v>7886</v>
      </c>
      <c r="L174" s="172">
        <v>7886</v>
      </c>
      <c r="M174" s="74"/>
      <c r="N174" s="74"/>
      <c r="O174" s="74"/>
      <c r="P174" s="135"/>
      <c r="Q174" s="7"/>
      <c r="R174" s="7"/>
      <c r="S174" s="7"/>
      <c r="T174" s="7"/>
      <c r="U174" s="7"/>
    </row>
    <row r="175" spans="1:21" ht="24.75" customHeight="1">
      <c r="A175" s="16" t="s">
        <v>350</v>
      </c>
      <c r="B175" s="106" t="s">
        <v>93</v>
      </c>
      <c r="C175" s="56"/>
      <c r="D175" s="52"/>
      <c r="E175" s="117">
        <v>1749</v>
      </c>
      <c r="F175" s="97">
        <v>1749</v>
      </c>
      <c r="G175" s="70"/>
      <c r="H175" s="70"/>
      <c r="I175" s="70"/>
      <c r="J175" s="84"/>
      <c r="K175" s="171">
        <v>1749</v>
      </c>
      <c r="L175" s="172">
        <v>1749</v>
      </c>
      <c r="M175" s="74"/>
      <c r="N175" s="74"/>
      <c r="O175" s="74"/>
      <c r="P175" s="135"/>
      <c r="Q175" s="7"/>
      <c r="R175" s="7"/>
      <c r="S175" s="7"/>
      <c r="T175" s="7"/>
      <c r="U175" s="7"/>
    </row>
    <row r="176" spans="1:21" ht="24.75" customHeight="1">
      <c r="A176" s="16" t="s">
        <v>131</v>
      </c>
      <c r="B176" s="106" t="s">
        <v>94</v>
      </c>
      <c r="C176" s="56"/>
      <c r="D176" s="52"/>
      <c r="E176" s="117">
        <v>559</v>
      </c>
      <c r="F176" s="97">
        <v>559</v>
      </c>
      <c r="G176" s="70"/>
      <c r="H176" s="70"/>
      <c r="I176" s="70"/>
      <c r="J176" s="84"/>
      <c r="K176" s="171">
        <v>559</v>
      </c>
      <c r="L176" s="172">
        <v>559</v>
      </c>
      <c r="M176" s="74"/>
      <c r="N176" s="74"/>
      <c r="O176" s="74"/>
      <c r="P176" s="135"/>
      <c r="Q176" s="7"/>
      <c r="R176" s="7"/>
      <c r="S176" s="7"/>
      <c r="T176" s="7"/>
      <c r="U176" s="7"/>
    </row>
    <row r="177" spans="1:21" ht="24.75" customHeight="1">
      <c r="A177" s="16" t="s">
        <v>351</v>
      </c>
      <c r="B177" s="106" t="s">
        <v>133</v>
      </c>
      <c r="C177" s="56"/>
      <c r="D177" s="52"/>
      <c r="E177" s="117"/>
      <c r="F177" s="97"/>
      <c r="G177" s="70"/>
      <c r="H177" s="70"/>
      <c r="I177" s="70"/>
      <c r="J177" s="84"/>
      <c r="K177" s="171"/>
      <c r="L177" s="172"/>
      <c r="M177" s="74"/>
      <c r="N177" s="74"/>
      <c r="O177" s="74"/>
      <c r="P177" s="135"/>
      <c r="Q177" s="7"/>
      <c r="R177" s="7"/>
      <c r="S177" s="7"/>
      <c r="T177" s="7"/>
      <c r="U177" s="7"/>
    </row>
    <row r="178" spans="1:21" ht="24.75" customHeight="1">
      <c r="A178" s="16" t="s">
        <v>132</v>
      </c>
      <c r="B178" s="106" t="s">
        <v>134</v>
      </c>
      <c r="C178" s="56"/>
      <c r="D178" s="52"/>
      <c r="E178" s="117">
        <v>106736</v>
      </c>
      <c r="F178" s="97">
        <v>106736</v>
      </c>
      <c r="G178" s="70"/>
      <c r="H178" s="70"/>
      <c r="I178" s="70"/>
      <c r="J178" s="84"/>
      <c r="K178" s="171">
        <v>106736</v>
      </c>
      <c r="L178" s="172">
        <v>106736</v>
      </c>
      <c r="M178" s="74"/>
      <c r="N178" s="74"/>
      <c r="O178" s="74"/>
      <c r="P178" s="135"/>
      <c r="Q178" s="7"/>
      <c r="R178" s="7"/>
      <c r="S178" s="7"/>
      <c r="T178" s="7"/>
      <c r="U178" s="7"/>
    </row>
    <row r="179" spans="1:21" ht="24.75" customHeight="1">
      <c r="A179" s="16" t="s">
        <v>135</v>
      </c>
      <c r="B179" s="106" t="s">
        <v>366</v>
      </c>
      <c r="C179" s="56"/>
      <c r="D179" s="52"/>
      <c r="E179" s="117">
        <v>2935</v>
      </c>
      <c r="F179" s="97">
        <v>2935</v>
      </c>
      <c r="G179" s="70"/>
      <c r="H179" s="70"/>
      <c r="I179" s="70"/>
      <c r="J179" s="84"/>
      <c r="K179" s="171">
        <v>2935</v>
      </c>
      <c r="L179" s="172">
        <v>2935</v>
      </c>
      <c r="M179" s="74"/>
      <c r="N179" s="74"/>
      <c r="O179" s="74"/>
      <c r="P179" s="135"/>
      <c r="Q179" s="7"/>
      <c r="R179" s="7"/>
      <c r="S179" s="7"/>
      <c r="T179" s="7"/>
      <c r="U179" s="7"/>
    </row>
    <row r="180" spans="1:21" ht="24.75" customHeight="1">
      <c r="A180" s="16" t="s">
        <v>136</v>
      </c>
      <c r="B180" s="106" t="s">
        <v>367</v>
      </c>
      <c r="C180" s="56"/>
      <c r="D180" s="52"/>
      <c r="E180" s="117">
        <v>24846</v>
      </c>
      <c r="F180" s="97">
        <v>24846</v>
      </c>
      <c r="G180" s="70"/>
      <c r="H180" s="70"/>
      <c r="I180" s="70"/>
      <c r="J180" s="84"/>
      <c r="K180" s="171">
        <v>24846</v>
      </c>
      <c r="L180" s="172">
        <v>24846</v>
      </c>
      <c r="M180" s="74"/>
      <c r="N180" s="74"/>
      <c r="O180" s="74"/>
      <c r="P180" s="135"/>
      <c r="Q180" s="7"/>
      <c r="R180" s="7"/>
      <c r="S180" s="7"/>
      <c r="T180" s="7"/>
      <c r="U180" s="7"/>
    </row>
    <row r="181" spans="1:21" ht="24.75" customHeight="1">
      <c r="A181" s="16" t="s">
        <v>137</v>
      </c>
      <c r="B181" s="106" t="s">
        <v>368</v>
      </c>
      <c r="C181" s="56"/>
      <c r="D181" s="52"/>
      <c r="E181" s="117">
        <v>101</v>
      </c>
      <c r="F181" s="97">
        <v>101</v>
      </c>
      <c r="G181" s="70"/>
      <c r="H181" s="70"/>
      <c r="I181" s="70"/>
      <c r="J181" s="84"/>
      <c r="K181" s="171">
        <v>101</v>
      </c>
      <c r="L181" s="172">
        <v>101</v>
      </c>
      <c r="M181" s="74"/>
      <c r="N181" s="74"/>
      <c r="O181" s="74"/>
      <c r="P181" s="135"/>
      <c r="Q181" s="7"/>
      <c r="R181" s="7"/>
      <c r="S181" s="7"/>
      <c r="T181" s="7"/>
      <c r="U181" s="7"/>
    </row>
    <row r="182" spans="1:21" ht="24.75" customHeight="1">
      <c r="A182" s="16" t="s">
        <v>138</v>
      </c>
      <c r="B182" s="106" t="s">
        <v>364</v>
      </c>
      <c r="C182" s="56"/>
      <c r="D182" s="52"/>
      <c r="E182" s="117">
        <v>261</v>
      </c>
      <c r="F182" s="97">
        <v>261</v>
      </c>
      <c r="G182" s="70"/>
      <c r="H182" s="70"/>
      <c r="I182" s="70"/>
      <c r="J182" s="84"/>
      <c r="K182" s="171">
        <v>261</v>
      </c>
      <c r="L182" s="172">
        <v>261</v>
      </c>
      <c r="M182" s="74"/>
      <c r="N182" s="74"/>
      <c r="O182" s="74"/>
      <c r="P182" s="135"/>
      <c r="Q182" s="7"/>
      <c r="R182" s="7"/>
      <c r="S182" s="7"/>
      <c r="T182" s="7"/>
      <c r="U182" s="7"/>
    </row>
    <row r="183" spans="1:21" ht="24.75" customHeight="1">
      <c r="A183" s="16" t="s">
        <v>139</v>
      </c>
      <c r="B183" s="106" t="s">
        <v>364</v>
      </c>
      <c r="C183" s="56"/>
      <c r="D183" s="52"/>
      <c r="E183" s="117">
        <v>420</v>
      </c>
      <c r="F183" s="97">
        <v>420</v>
      </c>
      <c r="G183" s="70"/>
      <c r="H183" s="70"/>
      <c r="I183" s="70"/>
      <c r="J183" s="84"/>
      <c r="K183" s="171">
        <v>420</v>
      </c>
      <c r="L183" s="172">
        <v>420</v>
      </c>
      <c r="M183" s="74"/>
      <c r="N183" s="74"/>
      <c r="O183" s="74"/>
      <c r="P183" s="135"/>
      <c r="Q183" s="7"/>
      <c r="R183" s="7"/>
      <c r="S183" s="7"/>
      <c r="T183" s="7"/>
      <c r="U183" s="7"/>
    </row>
    <row r="184" spans="1:21" ht="24.75" customHeight="1">
      <c r="A184" s="16" t="s">
        <v>361</v>
      </c>
      <c r="B184" s="106" t="s">
        <v>365</v>
      </c>
      <c r="C184" s="56"/>
      <c r="D184" s="52"/>
      <c r="E184" s="117">
        <v>16700</v>
      </c>
      <c r="F184" s="97">
        <v>16700</v>
      </c>
      <c r="G184" s="70"/>
      <c r="H184" s="70"/>
      <c r="I184" s="70"/>
      <c r="J184" s="84"/>
      <c r="K184" s="171">
        <v>16700</v>
      </c>
      <c r="L184" s="172">
        <v>16700</v>
      </c>
      <c r="M184" s="74"/>
      <c r="N184" s="74"/>
      <c r="O184" s="74"/>
      <c r="P184" s="135"/>
      <c r="Q184" s="7"/>
      <c r="R184" s="7"/>
      <c r="S184" s="7"/>
      <c r="T184" s="7"/>
      <c r="U184" s="7"/>
    </row>
    <row r="185" spans="1:21" ht="24.75" customHeight="1">
      <c r="A185" s="16" t="s">
        <v>140</v>
      </c>
      <c r="B185" s="106" t="s">
        <v>153</v>
      </c>
      <c r="C185" s="56"/>
      <c r="D185" s="52"/>
      <c r="E185" s="117">
        <v>12</v>
      </c>
      <c r="F185" s="97">
        <v>12</v>
      </c>
      <c r="G185" s="70"/>
      <c r="H185" s="70"/>
      <c r="I185" s="70"/>
      <c r="J185" s="84"/>
      <c r="K185" s="171">
        <v>12</v>
      </c>
      <c r="L185" s="172">
        <v>12</v>
      </c>
      <c r="M185" s="74"/>
      <c r="N185" s="74"/>
      <c r="O185" s="74"/>
      <c r="P185" s="135"/>
      <c r="Q185" s="7"/>
      <c r="R185" s="7"/>
      <c r="S185" s="7"/>
      <c r="T185" s="7"/>
      <c r="U185" s="7"/>
    </row>
    <row r="186" spans="1:21" ht="24.75" customHeight="1">
      <c r="A186" s="16" t="s">
        <v>141</v>
      </c>
      <c r="B186" s="106" t="s">
        <v>302</v>
      </c>
      <c r="C186" s="56"/>
      <c r="D186" s="52"/>
      <c r="E186" s="117">
        <v>1102.9</v>
      </c>
      <c r="F186" s="97">
        <v>1102.9</v>
      </c>
      <c r="G186" s="70"/>
      <c r="H186" s="70"/>
      <c r="I186" s="70"/>
      <c r="J186" s="84"/>
      <c r="K186" s="171">
        <v>1102.9</v>
      </c>
      <c r="L186" s="172">
        <v>1102.9</v>
      </c>
      <c r="M186" s="74"/>
      <c r="N186" s="74"/>
      <c r="O186" s="74"/>
      <c r="P186" s="135"/>
      <c r="Q186" s="7"/>
      <c r="R186" s="7"/>
      <c r="S186" s="7"/>
      <c r="T186" s="7"/>
      <c r="U186" s="7"/>
    </row>
    <row r="187" spans="1:21" ht="24.75" customHeight="1" hidden="1" outlineLevel="1">
      <c r="A187" s="16"/>
      <c r="B187" s="106"/>
      <c r="C187" s="56"/>
      <c r="D187" s="52"/>
      <c r="E187" s="117"/>
      <c r="F187" s="97"/>
      <c r="G187" s="70"/>
      <c r="H187" s="70"/>
      <c r="I187" s="70"/>
      <c r="J187" s="84"/>
      <c r="K187" s="171"/>
      <c r="L187" s="172"/>
      <c r="M187" s="74"/>
      <c r="N187" s="74"/>
      <c r="O187" s="74"/>
      <c r="P187" s="135"/>
      <c r="Q187" s="7"/>
      <c r="R187" s="7"/>
      <c r="S187" s="7"/>
      <c r="T187" s="7"/>
      <c r="U187" s="7"/>
    </row>
    <row r="188" spans="1:21" ht="24.75" customHeight="1" hidden="1" outlineLevel="1">
      <c r="A188" s="75"/>
      <c r="B188" s="107"/>
      <c r="C188" s="56"/>
      <c r="D188" s="52"/>
      <c r="E188" s="73"/>
      <c r="F188" s="70"/>
      <c r="G188" s="70"/>
      <c r="H188" s="70"/>
      <c r="I188" s="70"/>
      <c r="J188" s="84"/>
      <c r="K188" s="158"/>
      <c r="L188" s="74"/>
      <c r="M188" s="74"/>
      <c r="N188" s="74"/>
      <c r="O188" s="74"/>
      <c r="P188" s="135"/>
      <c r="Q188" s="7"/>
      <c r="R188" s="7"/>
      <c r="S188" s="7"/>
      <c r="T188" s="7"/>
      <c r="U188" s="7"/>
    </row>
    <row r="189" spans="1:21" ht="24.75" customHeight="1" hidden="1" outlineLevel="1">
      <c r="A189" s="75"/>
      <c r="B189" s="107"/>
      <c r="C189" s="56"/>
      <c r="D189" s="52"/>
      <c r="E189" s="73"/>
      <c r="F189" s="70"/>
      <c r="G189" s="70"/>
      <c r="H189" s="70"/>
      <c r="I189" s="70"/>
      <c r="J189" s="84"/>
      <c r="K189" s="158"/>
      <c r="L189" s="74"/>
      <c r="M189" s="74"/>
      <c r="N189" s="74"/>
      <c r="O189" s="74"/>
      <c r="P189" s="135"/>
      <c r="Q189" s="7"/>
      <c r="R189" s="7"/>
      <c r="S189" s="7"/>
      <c r="T189" s="7"/>
      <c r="U189" s="7"/>
    </row>
    <row r="190" spans="1:21" ht="24.75" customHeight="1" hidden="1" outlineLevel="1">
      <c r="A190" s="75"/>
      <c r="B190" s="107"/>
      <c r="C190" s="56"/>
      <c r="D190" s="52"/>
      <c r="E190" s="73"/>
      <c r="F190" s="70"/>
      <c r="G190" s="70"/>
      <c r="H190" s="70"/>
      <c r="I190" s="70"/>
      <c r="J190" s="84"/>
      <c r="K190" s="158"/>
      <c r="L190" s="74"/>
      <c r="M190" s="74"/>
      <c r="N190" s="74"/>
      <c r="O190" s="74"/>
      <c r="P190" s="135"/>
      <c r="Q190" s="7"/>
      <c r="R190" s="7"/>
      <c r="S190" s="7"/>
      <c r="T190" s="7"/>
      <c r="U190" s="7"/>
    </row>
    <row r="191" spans="1:21" ht="24.75" customHeight="1" hidden="1" outlineLevel="1">
      <c r="A191" s="75"/>
      <c r="B191" s="107"/>
      <c r="C191" s="56"/>
      <c r="D191" s="52"/>
      <c r="E191" s="73"/>
      <c r="F191" s="70"/>
      <c r="G191" s="70"/>
      <c r="H191" s="70"/>
      <c r="I191" s="70"/>
      <c r="J191" s="84"/>
      <c r="K191" s="158"/>
      <c r="L191" s="74"/>
      <c r="M191" s="74"/>
      <c r="N191" s="74"/>
      <c r="O191" s="74"/>
      <c r="P191" s="135"/>
      <c r="Q191" s="7"/>
      <c r="R191" s="7"/>
      <c r="S191" s="7"/>
      <c r="T191" s="7"/>
      <c r="U191" s="7"/>
    </row>
    <row r="192" spans="1:21" ht="24.75" customHeight="1" hidden="1" outlineLevel="1">
      <c r="A192" s="75"/>
      <c r="B192" s="107"/>
      <c r="C192" s="56"/>
      <c r="D192" s="52"/>
      <c r="E192" s="73"/>
      <c r="F192" s="70"/>
      <c r="G192" s="70"/>
      <c r="H192" s="70"/>
      <c r="I192" s="70"/>
      <c r="J192" s="84"/>
      <c r="K192" s="158"/>
      <c r="L192" s="74"/>
      <c r="M192" s="74"/>
      <c r="N192" s="74"/>
      <c r="O192" s="74"/>
      <c r="P192" s="135"/>
      <c r="Q192" s="7"/>
      <c r="R192" s="7"/>
      <c r="S192" s="7"/>
      <c r="T192" s="7"/>
      <c r="U192" s="7"/>
    </row>
    <row r="193" spans="1:21" ht="24.75" customHeight="1" hidden="1" outlineLevel="1">
      <c r="A193" s="75"/>
      <c r="B193" s="107"/>
      <c r="C193" s="56"/>
      <c r="D193" s="52"/>
      <c r="E193" s="73"/>
      <c r="F193" s="70"/>
      <c r="G193" s="70"/>
      <c r="H193" s="70"/>
      <c r="I193" s="70"/>
      <c r="J193" s="84"/>
      <c r="K193" s="158"/>
      <c r="L193" s="74"/>
      <c r="M193" s="74"/>
      <c r="N193" s="74"/>
      <c r="O193" s="74"/>
      <c r="P193" s="135"/>
      <c r="Q193" s="7"/>
      <c r="R193" s="7"/>
      <c r="S193" s="7"/>
      <c r="T193" s="7"/>
      <c r="U193" s="7"/>
    </row>
    <row r="194" spans="1:21" ht="24.75" customHeight="1" hidden="1" outlineLevel="1">
      <c r="A194" s="75"/>
      <c r="B194" s="107"/>
      <c r="C194" s="56"/>
      <c r="D194" s="52"/>
      <c r="E194" s="73"/>
      <c r="F194" s="70"/>
      <c r="G194" s="70"/>
      <c r="H194" s="70"/>
      <c r="I194" s="70"/>
      <c r="J194" s="84"/>
      <c r="K194" s="158"/>
      <c r="L194" s="74"/>
      <c r="M194" s="74"/>
      <c r="N194" s="74"/>
      <c r="O194" s="74"/>
      <c r="P194" s="135"/>
      <c r="Q194" s="7"/>
      <c r="R194" s="7"/>
      <c r="S194" s="7"/>
      <c r="T194" s="7"/>
      <c r="U194" s="7"/>
    </row>
    <row r="195" spans="1:21" ht="24.75" customHeight="1" hidden="1" outlineLevel="1">
      <c r="A195" s="75"/>
      <c r="B195" s="107"/>
      <c r="C195" s="56"/>
      <c r="D195" s="52"/>
      <c r="E195" s="73"/>
      <c r="F195" s="70"/>
      <c r="G195" s="70"/>
      <c r="H195" s="70"/>
      <c r="I195" s="70"/>
      <c r="J195" s="84"/>
      <c r="K195" s="158"/>
      <c r="L195" s="74"/>
      <c r="M195" s="74"/>
      <c r="N195" s="74"/>
      <c r="O195" s="74"/>
      <c r="P195" s="135"/>
      <c r="Q195" s="7"/>
      <c r="R195" s="7"/>
      <c r="S195" s="7"/>
      <c r="T195" s="7"/>
      <c r="U195" s="7"/>
    </row>
    <row r="196" spans="1:21" ht="24.75" customHeight="1" hidden="1" outlineLevel="1">
      <c r="A196" s="75"/>
      <c r="B196" s="107"/>
      <c r="C196" s="56"/>
      <c r="D196" s="52"/>
      <c r="E196" s="73"/>
      <c r="F196" s="70"/>
      <c r="G196" s="70"/>
      <c r="H196" s="70"/>
      <c r="I196" s="70"/>
      <c r="J196" s="84"/>
      <c r="K196" s="158"/>
      <c r="L196" s="74"/>
      <c r="M196" s="74"/>
      <c r="N196" s="74"/>
      <c r="O196" s="74"/>
      <c r="P196" s="135"/>
      <c r="Q196" s="7"/>
      <c r="R196" s="7"/>
      <c r="S196" s="7"/>
      <c r="T196" s="7"/>
      <c r="U196" s="7"/>
    </row>
    <row r="197" spans="1:21" ht="24.75" customHeight="1" collapsed="1">
      <c r="A197" s="75" t="s">
        <v>352</v>
      </c>
      <c r="B197" s="107"/>
      <c r="C197" s="56"/>
      <c r="D197" s="52"/>
      <c r="E197" s="115">
        <f aca="true" t="shared" si="24" ref="E197:P197">SUM(E198:E215)</f>
        <v>112649</v>
      </c>
      <c r="F197" s="94">
        <f t="shared" si="24"/>
        <v>112649</v>
      </c>
      <c r="G197" s="94">
        <f t="shared" si="24"/>
        <v>0</v>
      </c>
      <c r="H197" s="94">
        <f t="shared" si="24"/>
        <v>0</v>
      </c>
      <c r="I197" s="94">
        <f t="shared" si="24"/>
        <v>0</v>
      </c>
      <c r="J197" s="95">
        <f t="shared" si="24"/>
        <v>0</v>
      </c>
      <c r="K197" s="166">
        <f t="shared" si="24"/>
        <v>112649</v>
      </c>
      <c r="L197" s="167">
        <f t="shared" si="24"/>
        <v>112649</v>
      </c>
      <c r="M197" s="167">
        <f t="shared" si="24"/>
        <v>0</v>
      </c>
      <c r="N197" s="167">
        <f t="shared" si="24"/>
        <v>0</v>
      </c>
      <c r="O197" s="167">
        <f t="shared" si="24"/>
        <v>0</v>
      </c>
      <c r="P197" s="168">
        <f t="shared" si="24"/>
        <v>0</v>
      </c>
      <c r="Q197" s="7"/>
      <c r="R197" s="7"/>
      <c r="S197" s="7"/>
      <c r="T197" s="7"/>
      <c r="U197" s="7"/>
    </row>
    <row r="198" spans="1:21" ht="24.75" customHeight="1">
      <c r="A198" s="16" t="s">
        <v>353</v>
      </c>
      <c r="B198" s="106" t="s">
        <v>134</v>
      </c>
      <c r="C198" s="56"/>
      <c r="D198" s="52"/>
      <c r="E198" s="117">
        <v>7540</v>
      </c>
      <c r="F198" s="97">
        <v>7540</v>
      </c>
      <c r="G198" s="70"/>
      <c r="H198" s="70"/>
      <c r="I198" s="70"/>
      <c r="J198" s="84"/>
      <c r="K198" s="171">
        <v>7540</v>
      </c>
      <c r="L198" s="172">
        <v>7540</v>
      </c>
      <c r="M198" s="74"/>
      <c r="N198" s="74"/>
      <c r="O198" s="74"/>
      <c r="P198" s="135"/>
      <c r="Q198" s="7"/>
      <c r="R198" s="7"/>
      <c r="S198" s="7"/>
      <c r="T198" s="7"/>
      <c r="U198" s="7"/>
    </row>
    <row r="199" spans="1:21" ht="24.75" customHeight="1">
      <c r="A199" s="16" t="s">
        <v>354</v>
      </c>
      <c r="B199" s="106" t="s">
        <v>134</v>
      </c>
      <c r="C199" s="56"/>
      <c r="D199" s="52"/>
      <c r="E199" s="117">
        <v>11857</v>
      </c>
      <c r="F199" s="97">
        <v>11857</v>
      </c>
      <c r="G199" s="70"/>
      <c r="H199" s="70"/>
      <c r="I199" s="70"/>
      <c r="J199" s="84"/>
      <c r="K199" s="171">
        <v>11857</v>
      </c>
      <c r="L199" s="172">
        <v>11857</v>
      </c>
      <c r="M199" s="74"/>
      <c r="N199" s="74"/>
      <c r="O199" s="74"/>
      <c r="P199" s="135"/>
      <c r="Q199" s="7"/>
      <c r="R199" s="7"/>
      <c r="S199" s="7"/>
      <c r="T199" s="7"/>
      <c r="U199" s="7"/>
    </row>
    <row r="200" spans="1:21" ht="24.75" customHeight="1">
      <c r="A200" s="16" t="s">
        <v>355</v>
      </c>
      <c r="B200" s="106" t="s">
        <v>134</v>
      </c>
      <c r="C200" s="56"/>
      <c r="D200" s="52"/>
      <c r="E200" s="117">
        <v>6864</v>
      </c>
      <c r="F200" s="97">
        <v>6864</v>
      </c>
      <c r="G200" s="70"/>
      <c r="H200" s="70"/>
      <c r="I200" s="70"/>
      <c r="J200" s="84"/>
      <c r="K200" s="171">
        <v>6864</v>
      </c>
      <c r="L200" s="172">
        <v>6864</v>
      </c>
      <c r="M200" s="74"/>
      <c r="N200" s="74"/>
      <c r="O200" s="74"/>
      <c r="P200" s="135"/>
      <c r="Q200" s="7"/>
      <c r="R200" s="7"/>
      <c r="S200" s="7"/>
      <c r="T200" s="7"/>
      <c r="U200" s="7"/>
    </row>
    <row r="201" spans="1:21" ht="24.75" customHeight="1">
      <c r="A201" s="16" t="s">
        <v>356</v>
      </c>
      <c r="B201" s="106" t="s">
        <v>134</v>
      </c>
      <c r="C201" s="56"/>
      <c r="D201" s="52"/>
      <c r="E201" s="117">
        <v>87</v>
      </c>
      <c r="F201" s="97">
        <v>87</v>
      </c>
      <c r="G201" s="70"/>
      <c r="H201" s="70"/>
      <c r="I201" s="70"/>
      <c r="J201" s="84"/>
      <c r="K201" s="171">
        <v>87</v>
      </c>
      <c r="L201" s="172">
        <v>87</v>
      </c>
      <c r="M201" s="74"/>
      <c r="N201" s="74"/>
      <c r="O201" s="74"/>
      <c r="P201" s="135"/>
      <c r="Q201" s="7"/>
      <c r="R201" s="7"/>
      <c r="S201" s="7"/>
      <c r="T201" s="7"/>
      <c r="U201" s="7"/>
    </row>
    <row r="202" spans="1:21" ht="24.75" customHeight="1">
      <c r="A202" s="16" t="s">
        <v>357</v>
      </c>
      <c r="B202" s="106" t="s">
        <v>134</v>
      </c>
      <c r="C202" s="56"/>
      <c r="D202" s="52"/>
      <c r="E202" s="117">
        <v>7170</v>
      </c>
      <c r="F202" s="97">
        <v>7170</v>
      </c>
      <c r="G202" s="70"/>
      <c r="H202" s="70"/>
      <c r="I202" s="70"/>
      <c r="J202" s="84"/>
      <c r="K202" s="171">
        <v>7170</v>
      </c>
      <c r="L202" s="172">
        <v>7170</v>
      </c>
      <c r="M202" s="74"/>
      <c r="N202" s="74"/>
      <c r="O202" s="74"/>
      <c r="P202" s="135"/>
      <c r="Q202" s="7"/>
      <c r="R202" s="7"/>
      <c r="S202" s="7"/>
      <c r="T202" s="7"/>
      <c r="U202" s="7"/>
    </row>
    <row r="203" spans="1:21" ht="24.75" customHeight="1">
      <c r="A203" s="16" t="s">
        <v>369</v>
      </c>
      <c r="B203" s="106" t="s">
        <v>134</v>
      </c>
      <c r="C203" s="56"/>
      <c r="D203" s="52"/>
      <c r="E203" s="117">
        <v>2856</v>
      </c>
      <c r="F203" s="97">
        <v>2856</v>
      </c>
      <c r="G203" s="70"/>
      <c r="H203" s="70"/>
      <c r="I203" s="70"/>
      <c r="J203" s="84"/>
      <c r="K203" s="171">
        <v>2856</v>
      </c>
      <c r="L203" s="172">
        <v>2856</v>
      </c>
      <c r="M203" s="74"/>
      <c r="N203" s="74"/>
      <c r="O203" s="74"/>
      <c r="P203" s="135"/>
      <c r="Q203" s="7"/>
      <c r="R203" s="7"/>
      <c r="S203" s="7"/>
      <c r="T203" s="7"/>
      <c r="U203" s="7"/>
    </row>
    <row r="204" spans="1:21" ht="24.75" customHeight="1">
      <c r="A204" s="16" t="s">
        <v>370</v>
      </c>
      <c r="B204" s="106" t="s">
        <v>134</v>
      </c>
      <c r="C204" s="56"/>
      <c r="D204" s="52"/>
      <c r="E204" s="117">
        <v>1166</v>
      </c>
      <c r="F204" s="97">
        <v>1166</v>
      </c>
      <c r="G204" s="70"/>
      <c r="H204" s="70"/>
      <c r="I204" s="70"/>
      <c r="J204" s="84"/>
      <c r="K204" s="171">
        <v>1166</v>
      </c>
      <c r="L204" s="172">
        <v>1166</v>
      </c>
      <c r="M204" s="74"/>
      <c r="N204" s="74"/>
      <c r="O204" s="74"/>
      <c r="P204" s="135"/>
      <c r="Q204" s="7"/>
      <c r="R204" s="7"/>
      <c r="S204" s="7"/>
      <c r="T204" s="7"/>
      <c r="U204" s="7"/>
    </row>
    <row r="205" spans="1:21" ht="24.75" customHeight="1">
      <c r="A205" s="16" t="s">
        <v>362</v>
      </c>
      <c r="B205" s="106" t="s">
        <v>134</v>
      </c>
      <c r="C205" s="56"/>
      <c r="D205" s="52"/>
      <c r="E205" s="117">
        <v>2800</v>
      </c>
      <c r="F205" s="97">
        <v>2800</v>
      </c>
      <c r="G205" s="70"/>
      <c r="H205" s="70"/>
      <c r="I205" s="70"/>
      <c r="J205" s="84"/>
      <c r="K205" s="171">
        <v>2800</v>
      </c>
      <c r="L205" s="172">
        <v>2800</v>
      </c>
      <c r="M205" s="74"/>
      <c r="N205" s="74"/>
      <c r="O205" s="74"/>
      <c r="P205" s="135"/>
      <c r="Q205" s="7"/>
      <c r="R205" s="7"/>
      <c r="S205" s="7"/>
      <c r="T205" s="7"/>
      <c r="U205" s="7"/>
    </row>
    <row r="206" spans="1:21" ht="24.75" customHeight="1">
      <c r="A206" s="16" t="s">
        <v>363</v>
      </c>
      <c r="B206" s="106" t="s">
        <v>134</v>
      </c>
      <c r="C206" s="56"/>
      <c r="D206" s="52"/>
      <c r="E206" s="117">
        <v>1918</v>
      </c>
      <c r="F206" s="97">
        <v>1918</v>
      </c>
      <c r="G206" s="70"/>
      <c r="H206" s="70"/>
      <c r="I206" s="70"/>
      <c r="J206" s="84"/>
      <c r="K206" s="171">
        <v>1918</v>
      </c>
      <c r="L206" s="172">
        <v>1918</v>
      </c>
      <c r="M206" s="74"/>
      <c r="N206" s="74"/>
      <c r="O206" s="74"/>
      <c r="P206" s="135"/>
      <c r="Q206" s="7"/>
      <c r="R206" s="7"/>
      <c r="S206" s="7"/>
      <c r="T206" s="7"/>
      <c r="U206" s="7"/>
    </row>
    <row r="207" spans="1:21" ht="24.75" customHeight="1">
      <c r="A207" s="16" t="s">
        <v>371</v>
      </c>
      <c r="B207" s="106" t="s">
        <v>134</v>
      </c>
      <c r="C207" s="56"/>
      <c r="D207" s="52"/>
      <c r="E207" s="117">
        <v>557</v>
      </c>
      <c r="F207" s="97">
        <v>557</v>
      </c>
      <c r="G207" s="70"/>
      <c r="H207" s="70"/>
      <c r="I207" s="70"/>
      <c r="J207" s="84"/>
      <c r="K207" s="171">
        <v>557</v>
      </c>
      <c r="L207" s="172">
        <v>557</v>
      </c>
      <c r="M207" s="74"/>
      <c r="N207" s="74"/>
      <c r="O207" s="74"/>
      <c r="P207" s="135"/>
      <c r="Q207" s="7"/>
      <c r="R207" s="7"/>
      <c r="S207" s="7"/>
      <c r="T207" s="7"/>
      <c r="U207" s="7"/>
    </row>
    <row r="208" spans="1:21" ht="24.75" customHeight="1">
      <c r="A208" s="16" t="s">
        <v>275</v>
      </c>
      <c r="B208" s="106" t="s">
        <v>134</v>
      </c>
      <c r="C208" s="56"/>
      <c r="D208" s="52"/>
      <c r="E208" s="117">
        <v>102</v>
      </c>
      <c r="F208" s="97">
        <v>102</v>
      </c>
      <c r="G208" s="70"/>
      <c r="H208" s="70"/>
      <c r="I208" s="70"/>
      <c r="J208" s="84"/>
      <c r="K208" s="171">
        <v>102</v>
      </c>
      <c r="L208" s="172">
        <v>102</v>
      </c>
      <c r="M208" s="74"/>
      <c r="N208" s="74"/>
      <c r="O208" s="74"/>
      <c r="P208" s="135"/>
      <c r="Q208" s="7"/>
      <c r="R208" s="7"/>
      <c r="S208" s="7"/>
      <c r="T208" s="7"/>
      <c r="U208" s="7"/>
    </row>
    <row r="209" spans="1:21" ht="24.75" customHeight="1">
      <c r="A209" s="16" t="s">
        <v>276</v>
      </c>
      <c r="B209" s="106" t="s">
        <v>134</v>
      </c>
      <c r="C209" s="56"/>
      <c r="D209" s="52"/>
      <c r="E209" s="117">
        <v>196</v>
      </c>
      <c r="F209" s="97">
        <v>196</v>
      </c>
      <c r="G209" s="70"/>
      <c r="H209" s="70"/>
      <c r="I209" s="70"/>
      <c r="J209" s="84"/>
      <c r="K209" s="171">
        <v>196</v>
      </c>
      <c r="L209" s="172">
        <v>196</v>
      </c>
      <c r="M209" s="74"/>
      <c r="N209" s="74"/>
      <c r="O209" s="74"/>
      <c r="P209" s="135"/>
      <c r="Q209" s="7"/>
      <c r="R209" s="7"/>
      <c r="S209" s="7"/>
      <c r="T209" s="7"/>
      <c r="U209" s="7"/>
    </row>
    <row r="210" spans="1:21" ht="24.75" customHeight="1">
      <c r="A210" s="16" t="s">
        <v>277</v>
      </c>
      <c r="B210" s="106" t="s">
        <v>134</v>
      </c>
      <c r="C210" s="56"/>
      <c r="D210" s="52"/>
      <c r="E210" s="117">
        <v>18</v>
      </c>
      <c r="F210" s="97">
        <v>18</v>
      </c>
      <c r="G210" s="70"/>
      <c r="H210" s="70"/>
      <c r="I210" s="70"/>
      <c r="J210" s="84"/>
      <c r="K210" s="171">
        <v>18</v>
      </c>
      <c r="L210" s="172">
        <v>18</v>
      </c>
      <c r="M210" s="74"/>
      <c r="N210" s="74"/>
      <c r="O210" s="74"/>
      <c r="P210" s="135"/>
      <c r="Q210" s="7"/>
      <c r="R210" s="7"/>
      <c r="S210" s="7"/>
      <c r="T210" s="7"/>
      <c r="U210" s="7"/>
    </row>
    <row r="211" spans="1:21" ht="24.75" customHeight="1">
      <c r="A211" s="16" t="s">
        <v>278</v>
      </c>
      <c r="B211" s="106" t="s">
        <v>134</v>
      </c>
      <c r="C211" s="56"/>
      <c r="D211" s="52"/>
      <c r="E211" s="117">
        <v>570</v>
      </c>
      <c r="F211" s="97">
        <v>570</v>
      </c>
      <c r="G211" s="70"/>
      <c r="H211" s="70"/>
      <c r="I211" s="70"/>
      <c r="J211" s="84"/>
      <c r="K211" s="171">
        <v>570</v>
      </c>
      <c r="L211" s="172">
        <v>570</v>
      </c>
      <c r="M211" s="74"/>
      <c r="N211" s="74"/>
      <c r="O211" s="74"/>
      <c r="P211" s="135"/>
      <c r="Q211" s="7"/>
      <c r="R211" s="7"/>
      <c r="S211" s="7"/>
      <c r="T211" s="7"/>
      <c r="U211" s="7"/>
    </row>
    <row r="212" spans="1:21" ht="24.75" customHeight="1">
      <c r="A212" s="16" t="s">
        <v>372</v>
      </c>
      <c r="B212" s="106" t="s">
        <v>134</v>
      </c>
      <c r="C212" s="56"/>
      <c r="D212" s="52"/>
      <c r="E212" s="117">
        <v>42160</v>
      </c>
      <c r="F212" s="97">
        <v>42160</v>
      </c>
      <c r="G212" s="70"/>
      <c r="H212" s="70"/>
      <c r="I212" s="70"/>
      <c r="J212" s="84"/>
      <c r="K212" s="171">
        <v>42160</v>
      </c>
      <c r="L212" s="172">
        <v>42160</v>
      </c>
      <c r="M212" s="74"/>
      <c r="N212" s="74"/>
      <c r="O212" s="74"/>
      <c r="P212" s="135"/>
      <c r="Q212" s="7"/>
      <c r="R212" s="7"/>
      <c r="S212" s="7"/>
      <c r="T212" s="7"/>
      <c r="U212" s="7"/>
    </row>
    <row r="213" spans="1:21" ht="24.75" customHeight="1">
      <c r="A213" s="16" t="s">
        <v>373</v>
      </c>
      <c r="B213" s="106" t="s">
        <v>375</v>
      </c>
      <c r="C213" s="56"/>
      <c r="D213" s="52"/>
      <c r="E213" s="117">
        <v>26027</v>
      </c>
      <c r="F213" s="97">
        <v>26027</v>
      </c>
      <c r="G213" s="70"/>
      <c r="H213" s="70"/>
      <c r="I213" s="70"/>
      <c r="J213" s="84"/>
      <c r="K213" s="171">
        <v>26027</v>
      </c>
      <c r="L213" s="172">
        <v>26027</v>
      </c>
      <c r="M213" s="74"/>
      <c r="N213" s="74"/>
      <c r="O213" s="74"/>
      <c r="P213" s="135"/>
      <c r="Q213" s="7"/>
      <c r="R213" s="7"/>
      <c r="S213" s="7"/>
      <c r="T213" s="7"/>
      <c r="U213" s="7"/>
    </row>
    <row r="214" spans="1:21" ht="24.75" customHeight="1">
      <c r="A214" s="16" t="s">
        <v>374</v>
      </c>
      <c r="B214" s="106" t="s">
        <v>134</v>
      </c>
      <c r="C214" s="56"/>
      <c r="D214" s="52"/>
      <c r="E214" s="117">
        <v>753</v>
      </c>
      <c r="F214" s="97">
        <v>753</v>
      </c>
      <c r="G214" s="70"/>
      <c r="H214" s="70"/>
      <c r="I214" s="70"/>
      <c r="J214" s="84"/>
      <c r="K214" s="171">
        <v>753</v>
      </c>
      <c r="L214" s="172">
        <v>753</v>
      </c>
      <c r="M214" s="74"/>
      <c r="N214" s="74"/>
      <c r="O214" s="74"/>
      <c r="P214" s="135"/>
      <c r="Q214" s="7"/>
      <c r="R214" s="7"/>
      <c r="S214" s="7"/>
      <c r="T214" s="7"/>
      <c r="U214" s="7"/>
    </row>
    <row r="215" spans="1:21" ht="24.75" customHeight="1">
      <c r="A215" s="16" t="s">
        <v>142</v>
      </c>
      <c r="B215" s="106" t="s">
        <v>303</v>
      </c>
      <c r="C215" s="56"/>
      <c r="D215" s="52"/>
      <c r="E215" s="117">
        <v>8</v>
      </c>
      <c r="F215" s="97">
        <v>8</v>
      </c>
      <c r="G215" s="70"/>
      <c r="H215" s="70"/>
      <c r="I215" s="70"/>
      <c r="J215" s="84"/>
      <c r="K215" s="171">
        <v>8</v>
      </c>
      <c r="L215" s="172">
        <v>8</v>
      </c>
      <c r="M215" s="74"/>
      <c r="N215" s="74"/>
      <c r="O215" s="74"/>
      <c r="P215" s="135"/>
      <c r="Q215" s="7"/>
      <c r="R215" s="7"/>
      <c r="S215" s="7"/>
      <c r="T215" s="7"/>
      <c r="U215" s="7"/>
    </row>
    <row r="216" spans="1:21" ht="24.75" customHeight="1" hidden="1" outlineLevel="1">
      <c r="A216" s="16"/>
      <c r="B216" s="106"/>
      <c r="C216" s="56"/>
      <c r="D216" s="52"/>
      <c r="E216" s="117"/>
      <c r="F216" s="97"/>
      <c r="G216" s="70"/>
      <c r="H216" s="70"/>
      <c r="I216" s="70"/>
      <c r="J216" s="84"/>
      <c r="K216" s="171"/>
      <c r="L216" s="172"/>
      <c r="M216" s="74"/>
      <c r="N216" s="74"/>
      <c r="O216" s="74"/>
      <c r="P216" s="135"/>
      <c r="Q216" s="7"/>
      <c r="R216" s="7"/>
      <c r="S216" s="7"/>
      <c r="T216" s="7"/>
      <c r="U216" s="7"/>
    </row>
    <row r="217" spans="1:21" ht="24.75" customHeight="1" hidden="1" outlineLevel="1">
      <c r="A217" s="16"/>
      <c r="B217" s="106"/>
      <c r="C217" s="56"/>
      <c r="D217" s="52"/>
      <c r="E217" s="117"/>
      <c r="F217" s="97"/>
      <c r="G217" s="70"/>
      <c r="H217" s="70"/>
      <c r="I217" s="70"/>
      <c r="J217" s="84"/>
      <c r="K217" s="171"/>
      <c r="L217" s="172"/>
      <c r="M217" s="74"/>
      <c r="N217" s="74"/>
      <c r="O217" s="74"/>
      <c r="P217" s="135"/>
      <c r="Q217" s="7"/>
      <c r="R217" s="7"/>
      <c r="S217" s="7"/>
      <c r="T217" s="7"/>
      <c r="U217" s="7"/>
    </row>
    <row r="218" spans="1:21" ht="24.75" customHeight="1" hidden="1" outlineLevel="1">
      <c r="A218" s="16"/>
      <c r="B218" s="106"/>
      <c r="C218" s="56"/>
      <c r="D218" s="52"/>
      <c r="E218" s="117"/>
      <c r="F218" s="97"/>
      <c r="G218" s="70"/>
      <c r="H218" s="70"/>
      <c r="I218" s="70"/>
      <c r="J218" s="84"/>
      <c r="K218" s="171"/>
      <c r="L218" s="172"/>
      <c r="M218" s="74"/>
      <c r="N218" s="74"/>
      <c r="O218" s="74"/>
      <c r="P218" s="135"/>
      <c r="Q218" s="7"/>
      <c r="R218" s="7"/>
      <c r="S218" s="7"/>
      <c r="T218" s="7"/>
      <c r="U218" s="7"/>
    </row>
    <row r="219" spans="1:21" ht="24.75" customHeight="1" hidden="1" outlineLevel="1">
      <c r="A219" s="16"/>
      <c r="B219" s="106"/>
      <c r="C219" s="56"/>
      <c r="D219" s="52"/>
      <c r="E219" s="117"/>
      <c r="F219" s="97"/>
      <c r="G219" s="70"/>
      <c r="H219" s="70"/>
      <c r="I219" s="70"/>
      <c r="J219" s="84"/>
      <c r="K219" s="171"/>
      <c r="L219" s="172"/>
      <c r="M219" s="74"/>
      <c r="N219" s="74"/>
      <c r="O219" s="74"/>
      <c r="P219" s="135"/>
      <c r="Q219" s="7"/>
      <c r="R219" s="7"/>
      <c r="S219" s="7"/>
      <c r="T219" s="7"/>
      <c r="U219" s="7"/>
    </row>
    <row r="220" spans="1:21" ht="24.75" customHeight="1" hidden="1" outlineLevel="1">
      <c r="A220" s="16"/>
      <c r="B220" s="106"/>
      <c r="C220" s="56"/>
      <c r="D220" s="52"/>
      <c r="E220" s="117"/>
      <c r="F220" s="97"/>
      <c r="G220" s="70"/>
      <c r="H220" s="70"/>
      <c r="I220" s="70"/>
      <c r="J220" s="84"/>
      <c r="K220" s="171"/>
      <c r="L220" s="172"/>
      <c r="M220" s="74"/>
      <c r="N220" s="74"/>
      <c r="O220" s="74"/>
      <c r="P220" s="135"/>
      <c r="Q220" s="7"/>
      <c r="R220" s="7"/>
      <c r="S220" s="7"/>
      <c r="T220" s="7"/>
      <c r="U220" s="7"/>
    </row>
    <row r="221" spans="1:21" ht="24.75" customHeight="1" hidden="1" outlineLevel="1">
      <c r="A221" s="16"/>
      <c r="B221" s="106"/>
      <c r="C221" s="56"/>
      <c r="D221" s="52"/>
      <c r="E221" s="117"/>
      <c r="F221" s="97"/>
      <c r="G221" s="70"/>
      <c r="H221" s="70"/>
      <c r="I221" s="70"/>
      <c r="J221" s="84"/>
      <c r="K221" s="171"/>
      <c r="L221" s="172"/>
      <c r="M221" s="74"/>
      <c r="N221" s="74"/>
      <c r="O221" s="74"/>
      <c r="P221" s="135"/>
      <c r="Q221" s="7"/>
      <c r="R221" s="7"/>
      <c r="S221" s="7"/>
      <c r="T221" s="7"/>
      <c r="U221" s="7"/>
    </row>
    <row r="222" spans="1:21" ht="24.75" customHeight="1" hidden="1" outlineLevel="1">
      <c r="A222" s="75"/>
      <c r="B222" s="107"/>
      <c r="C222" s="56"/>
      <c r="D222" s="52"/>
      <c r="E222" s="73"/>
      <c r="F222" s="70"/>
      <c r="G222" s="70"/>
      <c r="H222" s="70"/>
      <c r="I222" s="70"/>
      <c r="J222" s="84"/>
      <c r="K222" s="158"/>
      <c r="L222" s="74"/>
      <c r="M222" s="74"/>
      <c r="N222" s="74"/>
      <c r="O222" s="74"/>
      <c r="P222" s="135"/>
      <c r="Q222" s="7"/>
      <c r="R222" s="7"/>
      <c r="S222" s="7"/>
      <c r="T222" s="7"/>
      <c r="U222" s="7"/>
    </row>
    <row r="223" spans="1:21" ht="24.75" customHeight="1" hidden="1" outlineLevel="1">
      <c r="A223" s="75"/>
      <c r="B223" s="107"/>
      <c r="C223" s="56"/>
      <c r="D223" s="52"/>
      <c r="E223" s="73"/>
      <c r="F223" s="70"/>
      <c r="G223" s="70"/>
      <c r="H223" s="70"/>
      <c r="I223" s="70"/>
      <c r="J223" s="84"/>
      <c r="K223" s="158"/>
      <c r="L223" s="74"/>
      <c r="M223" s="74"/>
      <c r="N223" s="74"/>
      <c r="O223" s="74"/>
      <c r="P223" s="135"/>
      <c r="Q223" s="7"/>
      <c r="R223" s="7"/>
      <c r="S223" s="7"/>
      <c r="T223" s="7"/>
      <c r="U223" s="7"/>
    </row>
    <row r="224" spans="1:21" ht="24.75" customHeight="1" hidden="1" outlineLevel="1">
      <c r="A224" s="75"/>
      <c r="B224" s="107"/>
      <c r="C224" s="56"/>
      <c r="D224" s="52"/>
      <c r="E224" s="73"/>
      <c r="F224" s="70"/>
      <c r="G224" s="70"/>
      <c r="H224" s="70"/>
      <c r="I224" s="70"/>
      <c r="J224" s="84"/>
      <c r="K224" s="158"/>
      <c r="L224" s="74"/>
      <c r="M224" s="74"/>
      <c r="N224" s="74"/>
      <c r="O224" s="74"/>
      <c r="P224" s="135"/>
      <c r="Q224" s="7"/>
      <c r="R224" s="7"/>
      <c r="S224" s="7"/>
      <c r="T224" s="7"/>
      <c r="U224" s="7"/>
    </row>
    <row r="225" spans="1:21" ht="24.75" customHeight="1" hidden="1" outlineLevel="1">
      <c r="A225" s="75"/>
      <c r="B225" s="107"/>
      <c r="C225" s="56"/>
      <c r="D225" s="52"/>
      <c r="E225" s="73"/>
      <c r="F225" s="70"/>
      <c r="G225" s="70"/>
      <c r="H225" s="70"/>
      <c r="I225" s="70"/>
      <c r="J225" s="84"/>
      <c r="K225" s="158"/>
      <c r="L225" s="74"/>
      <c r="M225" s="74"/>
      <c r="N225" s="74"/>
      <c r="O225" s="74"/>
      <c r="P225" s="135"/>
      <c r="Q225" s="7"/>
      <c r="R225" s="7"/>
      <c r="S225" s="7"/>
      <c r="T225" s="7"/>
      <c r="U225" s="7"/>
    </row>
    <row r="226" spans="1:21" ht="24.75" customHeight="1" hidden="1" outlineLevel="1">
      <c r="A226" s="75"/>
      <c r="B226" s="107"/>
      <c r="C226" s="56"/>
      <c r="D226" s="52"/>
      <c r="E226" s="73"/>
      <c r="F226" s="70"/>
      <c r="G226" s="70"/>
      <c r="H226" s="70"/>
      <c r="I226" s="70"/>
      <c r="J226" s="84"/>
      <c r="K226" s="158"/>
      <c r="L226" s="74"/>
      <c r="M226" s="74"/>
      <c r="N226" s="74"/>
      <c r="O226" s="74"/>
      <c r="P226" s="135"/>
      <c r="Q226" s="7"/>
      <c r="R226" s="7"/>
      <c r="S226" s="7"/>
      <c r="T226" s="7"/>
      <c r="U226" s="7"/>
    </row>
    <row r="227" spans="1:21" ht="12.75" collapsed="1">
      <c r="A227" s="75" t="s">
        <v>280</v>
      </c>
      <c r="B227" s="107" t="s">
        <v>279</v>
      </c>
      <c r="C227" s="56"/>
      <c r="D227" s="52"/>
      <c r="E227" s="73">
        <f aca="true" t="shared" si="25" ref="E227:P227">E228</f>
        <v>0</v>
      </c>
      <c r="F227" s="70">
        <f t="shared" si="25"/>
        <v>0</v>
      </c>
      <c r="G227" s="70">
        <f t="shared" si="25"/>
        <v>0</v>
      </c>
      <c r="H227" s="70">
        <f t="shared" si="25"/>
        <v>0</v>
      </c>
      <c r="I227" s="70">
        <f t="shared" si="25"/>
        <v>0</v>
      </c>
      <c r="J227" s="84">
        <f t="shared" si="25"/>
        <v>0</v>
      </c>
      <c r="K227" s="158">
        <f t="shared" si="25"/>
        <v>0</v>
      </c>
      <c r="L227" s="74">
        <f t="shared" si="25"/>
        <v>0</v>
      </c>
      <c r="M227" s="74">
        <f t="shared" si="25"/>
        <v>0</v>
      </c>
      <c r="N227" s="74">
        <f t="shared" si="25"/>
        <v>0</v>
      </c>
      <c r="O227" s="74">
        <f t="shared" si="25"/>
        <v>0</v>
      </c>
      <c r="P227" s="135">
        <f t="shared" si="25"/>
        <v>0</v>
      </c>
      <c r="Q227" s="7"/>
      <c r="R227" s="7"/>
      <c r="S227" s="7"/>
      <c r="T227" s="7"/>
      <c r="U227" s="7"/>
    </row>
    <row r="228" spans="1:21" ht="25.5" customHeight="1">
      <c r="A228" s="16" t="s">
        <v>281</v>
      </c>
      <c r="B228" s="106" t="s">
        <v>150</v>
      </c>
      <c r="C228" s="82"/>
      <c r="D228" s="79"/>
      <c r="E228" s="110">
        <f>F228+G228+H228+I228+J228</f>
        <v>0</v>
      </c>
      <c r="F228" s="63">
        <f>G228+H228+I228+J228+K228</f>
        <v>0</v>
      </c>
      <c r="G228" s="64"/>
      <c r="H228" s="98"/>
      <c r="I228" s="65"/>
      <c r="J228" s="66"/>
      <c r="K228" s="148">
        <f>L228+M228+N228+O228+P228</f>
        <v>0</v>
      </c>
      <c r="L228" s="149">
        <f>M228+N228+O228+P228+Q228</f>
        <v>0</v>
      </c>
      <c r="M228" s="136"/>
      <c r="N228" s="98"/>
      <c r="O228" s="98"/>
      <c r="P228" s="137"/>
      <c r="Q228" s="7"/>
      <c r="R228" s="7"/>
      <c r="S228" s="7"/>
      <c r="T228" s="7"/>
      <c r="U228" s="7"/>
    </row>
    <row r="229" spans="1:21" ht="12.75">
      <c r="A229" s="75" t="s">
        <v>282</v>
      </c>
      <c r="B229" s="107"/>
      <c r="C229" s="82"/>
      <c r="D229" s="79"/>
      <c r="E229" s="111">
        <f aca="true" t="shared" si="26" ref="E229:P229">+E8+E160</f>
        <v>585853.9</v>
      </c>
      <c r="F229" s="71">
        <f t="shared" si="26"/>
        <v>512016.9</v>
      </c>
      <c r="G229" s="71">
        <f t="shared" si="26"/>
        <v>30461</v>
      </c>
      <c r="H229" s="71">
        <f t="shared" si="26"/>
        <v>30183</v>
      </c>
      <c r="I229" s="71">
        <f t="shared" si="26"/>
        <v>11072</v>
      </c>
      <c r="J229" s="76">
        <f t="shared" si="26"/>
        <v>2121</v>
      </c>
      <c r="K229" s="152">
        <f t="shared" si="26"/>
        <v>564241.9</v>
      </c>
      <c r="L229" s="134">
        <f t="shared" si="26"/>
        <v>502700.9</v>
      </c>
      <c r="M229" s="134">
        <f t="shared" si="26"/>
        <v>24870.123</v>
      </c>
      <c r="N229" s="134">
        <f t="shared" si="26"/>
        <v>23913.763</v>
      </c>
      <c r="O229" s="134">
        <f t="shared" si="26"/>
        <v>10714.392</v>
      </c>
      <c r="P229" s="153">
        <f t="shared" si="26"/>
        <v>2042.722</v>
      </c>
      <c r="Q229" s="7"/>
      <c r="R229" s="7"/>
      <c r="S229" s="7"/>
      <c r="T229" s="7"/>
      <c r="U229" s="7"/>
    </row>
    <row r="230" spans="1:21" ht="12.75">
      <c r="A230" s="75" t="s">
        <v>283</v>
      </c>
      <c r="B230" s="107"/>
      <c r="C230" s="82"/>
      <c r="D230" s="79"/>
      <c r="E230" s="111">
        <f aca="true" t="shared" si="27" ref="E230:P230">E229-E225</f>
        <v>585853.9</v>
      </c>
      <c r="F230" s="71">
        <f t="shared" si="27"/>
        <v>512016.9</v>
      </c>
      <c r="G230" s="71">
        <f t="shared" si="27"/>
        <v>30461</v>
      </c>
      <c r="H230" s="71">
        <f t="shared" si="27"/>
        <v>30183</v>
      </c>
      <c r="I230" s="71">
        <f t="shared" si="27"/>
        <v>11072</v>
      </c>
      <c r="J230" s="76">
        <f t="shared" si="27"/>
        <v>2121</v>
      </c>
      <c r="K230" s="152">
        <f t="shared" si="27"/>
        <v>564241.9</v>
      </c>
      <c r="L230" s="134">
        <f t="shared" si="27"/>
        <v>502700.9</v>
      </c>
      <c r="M230" s="134">
        <f t="shared" si="27"/>
        <v>24870.123</v>
      </c>
      <c r="N230" s="134">
        <f t="shared" si="27"/>
        <v>23913.763</v>
      </c>
      <c r="O230" s="134">
        <f t="shared" si="27"/>
        <v>10714.392</v>
      </c>
      <c r="P230" s="153">
        <f t="shared" si="27"/>
        <v>2042.722</v>
      </c>
      <c r="Q230" s="7"/>
      <c r="R230" s="7"/>
      <c r="S230" s="7"/>
      <c r="T230" s="7"/>
      <c r="U230" s="7"/>
    </row>
    <row r="231" spans="1:21" ht="14.25" thickBot="1">
      <c r="A231" s="99" t="s">
        <v>284</v>
      </c>
      <c r="B231" s="124"/>
      <c r="C231" s="132"/>
      <c r="D231" s="133"/>
      <c r="E231" s="118">
        <f aca="true" t="shared" si="28" ref="E231:P231">+E8+E227</f>
        <v>273181</v>
      </c>
      <c r="F231" s="100">
        <f t="shared" si="28"/>
        <v>199344</v>
      </c>
      <c r="G231" s="100">
        <f t="shared" si="28"/>
        <v>30461</v>
      </c>
      <c r="H231" s="100">
        <f t="shared" si="28"/>
        <v>30183</v>
      </c>
      <c r="I231" s="100">
        <f t="shared" si="28"/>
        <v>11072</v>
      </c>
      <c r="J231" s="101">
        <f t="shared" si="28"/>
        <v>2121</v>
      </c>
      <c r="K231" s="173">
        <f t="shared" si="28"/>
        <v>251569</v>
      </c>
      <c r="L231" s="174">
        <f t="shared" si="28"/>
        <v>190028</v>
      </c>
      <c r="M231" s="174">
        <f t="shared" si="28"/>
        <v>24870.123</v>
      </c>
      <c r="N231" s="174">
        <f t="shared" si="28"/>
        <v>23913.763</v>
      </c>
      <c r="O231" s="174">
        <f t="shared" si="28"/>
        <v>10714.392</v>
      </c>
      <c r="P231" s="175">
        <f t="shared" si="28"/>
        <v>2042.722</v>
      </c>
      <c r="Q231" s="7"/>
      <c r="R231" s="7"/>
      <c r="S231" s="7"/>
      <c r="T231" s="7"/>
      <c r="U231" s="7"/>
    </row>
    <row r="232" spans="1:21" ht="12.75">
      <c r="A232" s="24"/>
      <c r="B232" s="25"/>
      <c r="C232" s="25"/>
      <c r="D232" s="25"/>
      <c r="E232" s="26"/>
      <c r="F232" s="15"/>
      <c r="G232" s="27"/>
      <c r="H232" s="7"/>
      <c r="I232" s="7"/>
      <c r="J232" s="7"/>
      <c r="K232" s="26"/>
      <c r="L232" s="15"/>
      <c r="M232" s="27"/>
      <c r="N232" s="7"/>
      <c r="O232" s="7"/>
      <c r="P232" s="7"/>
      <c r="Q232" s="7"/>
      <c r="R232" s="7"/>
      <c r="S232" s="7"/>
      <c r="T232" s="7"/>
      <c r="U232" s="7"/>
    </row>
    <row r="233" spans="1:21" ht="12.75">
      <c r="A233" s="24"/>
      <c r="B233" s="25"/>
      <c r="C233" s="25"/>
      <c r="D233" s="25"/>
      <c r="E233" s="26"/>
      <c r="F233" s="15"/>
      <c r="G233" s="27"/>
      <c r="H233" s="7"/>
      <c r="I233" s="7"/>
      <c r="J233" s="7"/>
      <c r="K233" s="26"/>
      <c r="L233" s="15"/>
      <c r="M233" s="27"/>
      <c r="N233" s="7"/>
      <c r="O233" s="7"/>
      <c r="P233" s="7"/>
      <c r="Q233" s="7"/>
      <c r="R233" s="7"/>
      <c r="S233" s="7"/>
      <c r="T233" s="7"/>
      <c r="U233" s="7"/>
    </row>
    <row r="234" spans="1:21" ht="12.75">
      <c r="A234" s="24"/>
      <c r="B234" s="25"/>
      <c r="C234" s="25"/>
      <c r="D234" s="25"/>
      <c r="E234" s="26"/>
      <c r="F234" s="15"/>
      <c r="G234" s="27"/>
      <c r="H234" s="22"/>
      <c r="I234" s="22"/>
      <c r="J234" s="22"/>
      <c r="K234" s="26"/>
      <c r="L234" s="15"/>
      <c r="M234" s="27"/>
      <c r="N234" s="22"/>
      <c r="O234" s="22"/>
      <c r="P234" s="22"/>
      <c r="Q234" s="7"/>
      <c r="R234" s="7"/>
      <c r="S234" s="7"/>
      <c r="T234" s="7"/>
      <c r="U234" s="7"/>
    </row>
    <row r="235" spans="1:21" ht="12.75">
      <c r="A235" s="24"/>
      <c r="B235" s="25"/>
      <c r="C235" s="25"/>
      <c r="D235" s="25"/>
      <c r="E235" s="26"/>
      <c r="F235" s="15"/>
      <c r="G235" s="27"/>
      <c r="H235" s="22"/>
      <c r="I235" s="22"/>
      <c r="J235" s="22"/>
      <c r="K235" s="26"/>
      <c r="L235" s="15"/>
      <c r="M235" s="27"/>
      <c r="N235" s="22"/>
      <c r="O235" s="22"/>
      <c r="P235" s="22"/>
      <c r="Q235" s="7"/>
      <c r="R235" s="7"/>
      <c r="S235" s="7"/>
      <c r="T235" s="7"/>
      <c r="U235" s="7"/>
    </row>
    <row r="236" spans="1:21" ht="12.75">
      <c r="A236" s="24"/>
      <c r="B236" s="25"/>
      <c r="C236" s="25"/>
      <c r="D236" s="25"/>
      <c r="E236" s="26"/>
      <c r="F236" s="15"/>
      <c r="G236" s="27"/>
      <c r="H236" s="22"/>
      <c r="I236" s="22"/>
      <c r="J236" s="22"/>
      <c r="K236" s="26"/>
      <c r="L236" s="15"/>
      <c r="M236" s="27"/>
      <c r="N236" s="22"/>
      <c r="O236" s="22"/>
      <c r="P236" s="22"/>
      <c r="Q236" s="7"/>
      <c r="R236" s="7"/>
      <c r="S236" s="7"/>
      <c r="T236" s="7"/>
      <c r="U236" s="7"/>
    </row>
    <row r="237" spans="1:21" ht="42.75" customHeight="1">
      <c r="A237" s="24"/>
      <c r="B237" s="25"/>
      <c r="C237" s="25"/>
      <c r="D237" s="25"/>
      <c r="E237" s="26"/>
      <c r="F237" s="15"/>
      <c r="G237" s="27"/>
      <c r="H237" s="22"/>
      <c r="I237" s="22"/>
      <c r="J237" s="22"/>
      <c r="K237" s="26"/>
      <c r="L237" s="15"/>
      <c r="M237" s="27"/>
      <c r="N237" s="22"/>
      <c r="O237" s="22"/>
      <c r="P237" s="22"/>
      <c r="Q237" s="7"/>
      <c r="R237" s="7"/>
      <c r="S237" s="7"/>
      <c r="T237" s="7"/>
      <c r="U237" s="7"/>
    </row>
    <row r="238" spans="1:21" ht="42.75" customHeight="1">
      <c r="A238" s="24"/>
      <c r="B238" s="25"/>
      <c r="C238" s="25"/>
      <c r="D238" s="25"/>
      <c r="E238" s="26"/>
      <c r="F238" s="15"/>
      <c r="G238" s="27"/>
      <c r="H238" s="22"/>
      <c r="I238" s="22"/>
      <c r="J238" s="22"/>
      <c r="K238" s="26"/>
      <c r="L238" s="15"/>
      <c r="M238" s="27"/>
      <c r="N238" s="22"/>
      <c r="O238" s="22"/>
      <c r="P238" s="22"/>
      <c r="Q238" s="7"/>
      <c r="R238" s="7"/>
      <c r="S238" s="7"/>
      <c r="T238" s="7"/>
      <c r="U238" s="7"/>
    </row>
    <row r="239" spans="1:21" ht="27.75" customHeight="1">
      <c r="A239" s="24"/>
      <c r="B239" s="25"/>
      <c r="C239" s="25"/>
      <c r="D239" s="25"/>
      <c r="E239" s="26"/>
      <c r="F239" s="15"/>
      <c r="G239" s="27"/>
      <c r="H239" s="22"/>
      <c r="I239" s="22"/>
      <c r="J239" s="22"/>
      <c r="K239" s="26"/>
      <c r="L239" s="15"/>
      <c r="M239" s="27"/>
      <c r="N239" s="22"/>
      <c r="O239" s="22"/>
      <c r="P239" s="22"/>
      <c r="Q239" s="7"/>
      <c r="R239" s="7"/>
      <c r="S239" s="7"/>
      <c r="T239" s="7"/>
      <c r="U239" s="7"/>
    </row>
    <row r="240" spans="1:21" ht="57" customHeight="1">
      <c r="A240" s="28"/>
      <c r="B240" s="29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7"/>
      <c r="R240" s="7"/>
      <c r="S240" s="7"/>
      <c r="T240" s="7"/>
      <c r="U240" s="7"/>
    </row>
    <row r="241" spans="1:21" ht="12.75">
      <c r="A241" s="24"/>
      <c r="B241" s="25"/>
      <c r="C241" s="15"/>
      <c r="D241" s="15"/>
      <c r="E241" s="26"/>
      <c r="F241" s="15"/>
      <c r="G241" s="27"/>
      <c r="H241" s="22"/>
      <c r="I241" s="22"/>
      <c r="J241" s="22"/>
      <c r="K241" s="26"/>
      <c r="L241" s="15"/>
      <c r="M241" s="27"/>
      <c r="N241" s="22"/>
      <c r="O241" s="22"/>
      <c r="P241" s="22"/>
      <c r="Q241" s="7"/>
      <c r="R241" s="7"/>
      <c r="S241" s="7"/>
      <c r="T241" s="7"/>
      <c r="U241" s="7"/>
    </row>
    <row r="242" spans="1:21" ht="12.75">
      <c r="A242" s="24"/>
      <c r="B242" s="25"/>
      <c r="C242" s="25"/>
      <c r="D242" s="25"/>
      <c r="E242" s="26"/>
      <c r="F242" s="15"/>
      <c r="G242" s="27"/>
      <c r="H242" s="22"/>
      <c r="I242" s="22"/>
      <c r="J242" s="22"/>
      <c r="K242" s="26"/>
      <c r="L242" s="15"/>
      <c r="M242" s="27"/>
      <c r="N242" s="22"/>
      <c r="O242" s="22"/>
      <c r="P242" s="22"/>
      <c r="Q242" s="7"/>
      <c r="R242" s="7"/>
      <c r="S242" s="7"/>
      <c r="T242" s="7"/>
      <c r="U242" s="7"/>
    </row>
    <row r="243" spans="1:21" ht="13.5">
      <c r="A243" s="28"/>
      <c r="B243" s="29"/>
      <c r="C243" s="30"/>
      <c r="D243" s="30"/>
      <c r="E243" s="31"/>
      <c r="F243" s="30"/>
      <c r="G243" s="30"/>
      <c r="H243" s="30"/>
      <c r="I243" s="30"/>
      <c r="J243" s="30"/>
      <c r="K243" s="31"/>
      <c r="L243" s="30"/>
      <c r="M243" s="30"/>
      <c r="N243" s="30"/>
      <c r="O243" s="30"/>
      <c r="P243" s="30"/>
      <c r="Q243" s="7"/>
      <c r="R243" s="7"/>
      <c r="S243" s="7"/>
      <c r="T243" s="7"/>
      <c r="U243" s="7"/>
    </row>
    <row r="244" spans="1:21" ht="12.75">
      <c r="A244" s="32"/>
      <c r="B244" s="25"/>
      <c r="C244" s="33"/>
      <c r="D244" s="33"/>
      <c r="E244" s="26"/>
      <c r="F244" s="15"/>
      <c r="G244" s="27"/>
      <c r="H244" s="34"/>
      <c r="I244" s="7"/>
      <c r="J244" s="7"/>
      <c r="K244" s="26"/>
      <c r="L244" s="15"/>
      <c r="M244" s="27"/>
      <c r="N244" s="34"/>
      <c r="O244" s="7"/>
      <c r="P244" s="7"/>
      <c r="Q244" s="7"/>
      <c r="R244" s="7"/>
      <c r="S244" s="7"/>
      <c r="T244" s="7"/>
      <c r="U244" s="7"/>
    </row>
    <row r="245" spans="1:21" ht="12.75">
      <c r="A245" s="24"/>
      <c r="B245" s="25"/>
      <c r="C245" s="35"/>
      <c r="D245" s="35"/>
      <c r="E245" s="26"/>
      <c r="F245" s="15"/>
      <c r="G245" s="27"/>
      <c r="H245" s="7"/>
      <c r="I245" s="7"/>
      <c r="J245" s="7"/>
      <c r="K245" s="26"/>
      <c r="L245" s="15"/>
      <c r="M245" s="27"/>
      <c r="N245" s="7"/>
      <c r="O245" s="7"/>
      <c r="P245" s="7"/>
      <c r="Q245" s="7"/>
      <c r="R245" s="7"/>
      <c r="S245" s="7"/>
      <c r="T245" s="7"/>
      <c r="U245" s="7"/>
    </row>
    <row r="246" spans="1:21" ht="26.25" customHeight="1">
      <c r="A246" s="28"/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7"/>
      <c r="R246" s="7"/>
      <c r="S246" s="7"/>
      <c r="T246" s="7"/>
      <c r="U246" s="7"/>
    </row>
    <row r="247" spans="1:21" ht="12.75">
      <c r="A247" s="24"/>
      <c r="B247" s="2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7"/>
      <c r="R247" s="7"/>
      <c r="S247" s="7"/>
      <c r="T247" s="7"/>
      <c r="U247" s="7"/>
    </row>
    <row r="248" spans="1:21" ht="12.75">
      <c r="A248" s="24"/>
      <c r="B248" s="25"/>
      <c r="C248" s="25"/>
      <c r="D248" s="25"/>
      <c r="E248" s="26"/>
      <c r="F248" s="15"/>
      <c r="G248" s="27"/>
      <c r="H248" s="7"/>
      <c r="I248" s="7"/>
      <c r="J248" s="7"/>
      <c r="K248" s="26"/>
      <c r="L248" s="15"/>
      <c r="M248" s="27"/>
      <c r="N248" s="7"/>
      <c r="O248" s="7"/>
      <c r="P248" s="7"/>
      <c r="Q248" s="7"/>
      <c r="R248" s="7"/>
      <c r="S248" s="7"/>
      <c r="T248" s="7"/>
      <c r="U248" s="7"/>
    </row>
    <row r="249" spans="1:21" ht="12.75">
      <c r="A249" s="28"/>
      <c r="B249" s="33"/>
      <c r="C249" s="36"/>
      <c r="D249" s="36"/>
      <c r="E249" s="26"/>
      <c r="F249" s="30"/>
      <c r="G249" s="27"/>
      <c r="H249" s="7"/>
      <c r="I249" s="7"/>
      <c r="J249" s="7"/>
      <c r="K249" s="26"/>
      <c r="L249" s="30"/>
      <c r="M249" s="27"/>
      <c r="N249" s="7"/>
      <c r="O249" s="7"/>
      <c r="P249" s="7"/>
      <c r="Q249" s="7"/>
      <c r="R249" s="7"/>
      <c r="S249" s="7"/>
      <c r="T249" s="7"/>
      <c r="U249" s="7"/>
    </row>
    <row r="250" spans="1:21" ht="12.75">
      <c r="A250" s="36"/>
      <c r="B250" s="3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7"/>
      <c r="R250" s="7"/>
      <c r="S250" s="7"/>
      <c r="T250" s="7"/>
      <c r="U250" s="7"/>
    </row>
    <row r="251" spans="1:21" ht="12.75">
      <c r="A251" s="37"/>
      <c r="B251" s="3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7"/>
      <c r="R251" s="7"/>
      <c r="S251" s="7"/>
      <c r="T251" s="7"/>
      <c r="U251" s="7"/>
    </row>
    <row r="252" spans="1:21" ht="13.5">
      <c r="A252" s="38"/>
      <c r="B252" s="2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7"/>
      <c r="R252" s="7"/>
      <c r="S252" s="7"/>
      <c r="T252" s="7"/>
      <c r="U252" s="7"/>
    </row>
    <row r="253" spans="1:21" ht="12.75">
      <c r="A253" s="40"/>
      <c r="B253" s="25"/>
      <c r="C253" s="40"/>
      <c r="D253" s="40"/>
      <c r="E253" s="26"/>
      <c r="F253" s="27"/>
      <c r="G253" s="7"/>
      <c r="H253" s="7"/>
      <c r="I253" s="7"/>
      <c r="J253" s="7"/>
      <c r="K253" s="26"/>
      <c r="L253" s="2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ht="12.75">
      <c r="A254" s="41"/>
      <c r="B254" s="25"/>
      <c r="C254" s="41"/>
      <c r="D254" s="41"/>
      <c r="E254" s="26"/>
      <c r="F254" s="7"/>
      <c r="G254" s="7"/>
      <c r="H254" s="7"/>
      <c r="I254" s="7"/>
      <c r="J254" s="7"/>
      <c r="K254" s="26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ht="12.75">
      <c r="A255" s="40"/>
      <c r="B255" s="25"/>
      <c r="C255" s="40"/>
      <c r="D255" s="40"/>
      <c r="E255" s="26"/>
      <c r="F255" s="7"/>
      <c r="G255" s="7"/>
      <c r="H255" s="7"/>
      <c r="I255" s="7"/>
      <c r="J255" s="7"/>
      <c r="K255" s="26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ht="12.75">
      <c r="A256" s="40"/>
      <c r="B256" s="25"/>
      <c r="C256" s="40"/>
      <c r="D256" s="40"/>
      <c r="E256" s="26"/>
      <c r="F256" s="7"/>
      <c r="G256" s="7"/>
      <c r="H256" s="7"/>
      <c r="I256" s="7"/>
      <c r="J256" s="7"/>
      <c r="K256" s="26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ht="12.75">
      <c r="A257" s="40"/>
      <c r="B257" s="25"/>
      <c r="C257" s="40"/>
      <c r="D257" s="40"/>
      <c r="E257" s="26"/>
      <c r="F257" s="7"/>
      <c r="G257" s="7"/>
      <c r="H257" s="7"/>
      <c r="I257" s="7"/>
      <c r="J257" s="7"/>
      <c r="K257" s="26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18" ht="12.75">
      <c r="A258" s="40"/>
      <c r="B258" s="25"/>
      <c r="C258" s="40"/>
      <c r="D258" s="40"/>
      <c r="E258" s="26"/>
      <c r="F258" s="7"/>
      <c r="G258" s="7"/>
      <c r="H258" s="7"/>
      <c r="I258" s="7"/>
      <c r="J258" s="7"/>
      <c r="K258" s="26"/>
      <c r="L258" s="7"/>
      <c r="M258" s="7"/>
      <c r="N258" s="7"/>
      <c r="O258" s="7"/>
      <c r="P258" s="7"/>
      <c r="Q258" s="7"/>
      <c r="R258" s="7"/>
    </row>
    <row r="259" spans="1:18" ht="12.75">
      <c r="A259" s="40"/>
      <c r="B259" s="25"/>
      <c r="C259" s="40"/>
      <c r="D259" s="40"/>
      <c r="E259" s="26"/>
      <c r="F259" s="7"/>
      <c r="G259" s="7"/>
      <c r="H259" s="7"/>
      <c r="I259" s="7"/>
      <c r="J259" s="7"/>
      <c r="K259" s="26"/>
      <c r="L259" s="7"/>
      <c r="M259" s="7"/>
      <c r="N259" s="7"/>
      <c r="O259" s="7"/>
      <c r="P259" s="7"/>
      <c r="Q259" s="7"/>
      <c r="R259" s="7"/>
    </row>
    <row r="260" spans="1:18" ht="13.5">
      <c r="A260" s="38"/>
      <c r="B260" s="25"/>
      <c r="C260" s="38"/>
      <c r="D260" s="38"/>
      <c r="E260" s="26"/>
      <c r="F260" s="7"/>
      <c r="G260" s="7"/>
      <c r="H260" s="7"/>
      <c r="I260" s="7"/>
      <c r="J260" s="7"/>
      <c r="K260" s="26"/>
      <c r="L260" s="7"/>
      <c r="M260" s="7"/>
      <c r="N260" s="7"/>
      <c r="O260" s="7"/>
      <c r="P260" s="7"/>
      <c r="Q260" s="7"/>
      <c r="R260" s="7"/>
    </row>
    <row r="261" spans="1:18" ht="12.75">
      <c r="A261" s="40"/>
      <c r="B261" s="25"/>
      <c r="C261" s="40"/>
      <c r="D261" s="40"/>
      <c r="E261" s="26"/>
      <c r="F261" s="7"/>
      <c r="G261" s="7"/>
      <c r="H261" s="7"/>
      <c r="I261" s="7"/>
      <c r="J261" s="7"/>
      <c r="K261" s="26"/>
      <c r="L261" s="7"/>
      <c r="M261" s="7"/>
      <c r="N261" s="7"/>
      <c r="O261" s="7"/>
      <c r="P261" s="7"/>
      <c r="Q261" s="7"/>
      <c r="R261" s="7"/>
    </row>
    <row r="262" spans="1:18" ht="12.75">
      <c r="A262" s="40"/>
      <c r="B262" s="25"/>
      <c r="C262" s="40"/>
      <c r="D262" s="40"/>
      <c r="E262" s="26"/>
      <c r="F262" s="7"/>
      <c r="G262" s="7"/>
      <c r="H262" s="7"/>
      <c r="I262" s="7"/>
      <c r="J262" s="7"/>
      <c r="K262" s="26"/>
      <c r="L262" s="7"/>
      <c r="M262" s="7"/>
      <c r="N262" s="7"/>
      <c r="O262" s="7"/>
      <c r="P262" s="7"/>
      <c r="Q262" s="7"/>
      <c r="R262" s="7"/>
    </row>
    <row r="263" spans="1:18" ht="12.75">
      <c r="A263" s="40"/>
      <c r="B263" s="25"/>
      <c r="C263" s="40"/>
      <c r="D263" s="40"/>
      <c r="E263" s="26"/>
      <c r="F263" s="7"/>
      <c r="G263" s="7"/>
      <c r="H263" s="7"/>
      <c r="I263" s="7"/>
      <c r="J263" s="7"/>
      <c r="K263" s="26"/>
      <c r="L263" s="7"/>
      <c r="M263" s="7"/>
      <c r="N263" s="7"/>
      <c r="O263" s="7"/>
      <c r="P263" s="7"/>
      <c r="Q263" s="7"/>
      <c r="R263" s="7"/>
    </row>
    <row r="264" spans="1:18" ht="12.75">
      <c r="A264" s="40"/>
      <c r="B264" s="25"/>
      <c r="C264" s="40"/>
      <c r="D264" s="40"/>
      <c r="E264" s="26"/>
      <c r="F264" s="7"/>
      <c r="G264" s="7"/>
      <c r="H264" s="7"/>
      <c r="I264" s="7"/>
      <c r="J264" s="7"/>
      <c r="K264" s="26"/>
      <c r="L264" s="7"/>
      <c r="M264" s="7"/>
      <c r="N264" s="7"/>
      <c r="O264" s="7"/>
      <c r="P264" s="7"/>
      <c r="Q264" s="7"/>
      <c r="R264" s="7"/>
    </row>
    <row r="265" spans="1:18" ht="12.75">
      <c r="A265" s="40"/>
      <c r="B265" s="25"/>
      <c r="C265" s="40"/>
      <c r="D265" s="40"/>
      <c r="E265" s="26"/>
      <c r="F265" s="7"/>
      <c r="G265" s="7"/>
      <c r="H265" s="7"/>
      <c r="I265" s="7"/>
      <c r="J265" s="7"/>
      <c r="K265" s="26"/>
      <c r="L265" s="7"/>
      <c r="M265" s="7"/>
      <c r="N265" s="7"/>
      <c r="O265" s="7"/>
      <c r="P265" s="7"/>
      <c r="Q265" s="7"/>
      <c r="R265" s="7"/>
    </row>
    <row r="266" spans="1:18" ht="12.75">
      <c r="A266" s="40"/>
      <c r="B266" s="25"/>
      <c r="C266" s="40"/>
      <c r="D266" s="40"/>
      <c r="E266" s="26"/>
      <c r="F266" s="7"/>
      <c r="G266" s="7"/>
      <c r="H266" s="7"/>
      <c r="I266" s="7"/>
      <c r="J266" s="7"/>
      <c r="K266" s="26"/>
      <c r="L266" s="7"/>
      <c r="M266" s="7"/>
      <c r="N266" s="7"/>
      <c r="O266" s="7"/>
      <c r="P266" s="7"/>
      <c r="Q266" s="7"/>
      <c r="R266" s="7"/>
    </row>
    <row r="267" spans="1:18" ht="12.75">
      <c r="A267" s="36"/>
      <c r="B267" s="25"/>
      <c r="C267" s="36"/>
      <c r="D267" s="36"/>
      <c r="E267" s="26"/>
      <c r="F267" s="7"/>
      <c r="G267" s="7"/>
      <c r="H267" s="7"/>
      <c r="I267" s="7"/>
      <c r="J267" s="7"/>
      <c r="K267" s="26"/>
      <c r="L267" s="7"/>
      <c r="M267" s="7"/>
      <c r="N267" s="7"/>
      <c r="O267" s="7"/>
      <c r="P267" s="7"/>
      <c r="Q267" s="7"/>
      <c r="R267" s="7"/>
    </row>
    <row r="268" spans="1:18" ht="12.75">
      <c r="A268" s="40"/>
      <c r="B268" s="25"/>
      <c r="C268" s="40"/>
      <c r="D268" s="40"/>
      <c r="E268" s="26"/>
      <c r="F268" s="7"/>
      <c r="G268" s="7"/>
      <c r="H268" s="7"/>
      <c r="I268" s="7"/>
      <c r="J268" s="7"/>
      <c r="K268" s="26"/>
      <c r="L268" s="7"/>
      <c r="M268" s="7"/>
      <c r="N268" s="7"/>
      <c r="O268" s="7"/>
      <c r="P268" s="7"/>
      <c r="Q268" s="7"/>
      <c r="R268" s="7"/>
    </row>
    <row r="269" spans="1:18" ht="12.75">
      <c r="A269" s="40"/>
      <c r="B269" s="25"/>
      <c r="C269" s="40"/>
      <c r="D269" s="40"/>
      <c r="E269" s="26"/>
      <c r="F269" s="7"/>
      <c r="G269" s="7"/>
      <c r="H269" s="7"/>
      <c r="I269" s="7"/>
      <c r="J269" s="7"/>
      <c r="K269" s="26"/>
      <c r="L269" s="7"/>
      <c r="M269" s="7"/>
      <c r="N269" s="7"/>
      <c r="O269" s="7"/>
      <c r="P269" s="7"/>
      <c r="Q269" s="7"/>
      <c r="R269" s="7"/>
    </row>
    <row r="270" spans="1:18" ht="12.75">
      <c r="A270" s="40"/>
      <c r="B270" s="25"/>
      <c r="C270" s="40"/>
      <c r="D270" s="40"/>
      <c r="E270" s="26"/>
      <c r="F270" s="7"/>
      <c r="G270" s="7"/>
      <c r="H270" s="7"/>
      <c r="I270" s="7"/>
      <c r="J270" s="7"/>
      <c r="K270" s="26"/>
      <c r="L270" s="7"/>
      <c r="M270" s="7"/>
      <c r="N270" s="7"/>
      <c r="O270" s="7"/>
      <c r="P270" s="7"/>
      <c r="Q270" s="7"/>
      <c r="R270" s="7"/>
    </row>
    <row r="271" spans="1:18" ht="12.75">
      <c r="A271" s="40"/>
      <c r="B271" s="25"/>
      <c r="C271" s="40"/>
      <c r="D271" s="40"/>
      <c r="E271" s="26"/>
      <c r="F271" s="7"/>
      <c r="G271" s="7"/>
      <c r="H271" s="7"/>
      <c r="I271" s="7"/>
      <c r="J271" s="7"/>
      <c r="K271" s="26"/>
      <c r="L271" s="7"/>
      <c r="M271" s="7"/>
      <c r="N271" s="7"/>
      <c r="O271" s="7"/>
      <c r="P271" s="7"/>
      <c r="Q271" s="7"/>
      <c r="R271" s="7"/>
    </row>
    <row r="272" spans="1:18" ht="12.75">
      <c r="A272" s="40"/>
      <c r="B272" s="25"/>
      <c r="C272" s="40"/>
      <c r="D272" s="40"/>
      <c r="E272" s="26"/>
      <c r="F272" s="7"/>
      <c r="G272" s="7"/>
      <c r="H272" s="7"/>
      <c r="I272" s="7"/>
      <c r="J272" s="7"/>
      <c r="K272" s="26"/>
      <c r="L272" s="7"/>
      <c r="M272" s="7"/>
      <c r="N272" s="7"/>
      <c r="O272" s="7"/>
      <c r="P272" s="7"/>
      <c r="Q272" s="7"/>
      <c r="R272" s="7"/>
    </row>
    <row r="273" spans="1:18" ht="12.75">
      <c r="A273" s="40"/>
      <c r="B273" s="25"/>
      <c r="C273" s="40"/>
      <c r="D273" s="40"/>
      <c r="E273" s="26"/>
      <c r="F273" s="7"/>
      <c r="G273" s="7"/>
      <c r="H273" s="7"/>
      <c r="I273" s="7"/>
      <c r="J273" s="7"/>
      <c r="K273" s="26"/>
      <c r="L273" s="7"/>
      <c r="M273" s="7"/>
      <c r="N273" s="7"/>
      <c r="O273" s="7"/>
      <c r="P273" s="7"/>
      <c r="Q273" s="7"/>
      <c r="R273" s="7"/>
    </row>
    <row r="274" spans="1:18" ht="12.75">
      <c r="A274" s="36"/>
      <c r="B274" s="25"/>
      <c r="C274" s="36"/>
      <c r="D274" s="36"/>
      <c r="E274" s="26"/>
      <c r="F274" s="7"/>
      <c r="G274" s="7"/>
      <c r="H274" s="7"/>
      <c r="I274" s="7"/>
      <c r="J274" s="7"/>
      <c r="K274" s="26"/>
      <c r="L274" s="7"/>
      <c r="M274" s="7"/>
      <c r="N274" s="7"/>
      <c r="O274" s="7"/>
      <c r="P274" s="7"/>
      <c r="Q274" s="7"/>
      <c r="R274" s="7"/>
    </row>
    <row r="275" spans="1:18" ht="13.5">
      <c r="A275" s="38"/>
      <c r="B275" s="25"/>
      <c r="C275" s="38"/>
      <c r="D275" s="38"/>
      <c r="E275" s="26"/>
      <c r="F275" s="7"/>
      <c r="G275" s="7"/>
      <c r="H275" s="7"/>
      <c r="I275" s="7"/>
      <c r="J275" s="7"/>
      <c r="K275" s="26"/>
      <c r="L275" s="7"/>
      <c r="M275" s="7"/>
      <c r="N275" s="7"/>
      <c r="O275" s="7"/>
      <c r="P275" s="7"/>
      <c r="Q275" s="7"/>
      <c r="R275" s="7"/>
    </row>
    <row r="276" spans="1:18" ht="12.75">
      <c r="A276" s="36"/>
      <c r="B276" s="36"/>
      <c r="C276" s="36"/>
      <c r="D276" s="36"/>
      <c r="E276" s="26"/>
      <c r="F276" s="7"/>
      <c r="G276" s="7"/>
      <c r="H276" s="7"/>
      <c r="I276" s="7"/>
      <c r="J276" s="7"/>
      <c r="K276" s="26"/>
      <c r="L276" s="7"/>
      <c r="M276" s="7"/>
      <c r="N276" s="7"/>
      <c r="O276" s="7"/>
      <c r="P276" s="7"/>
      <c r="Q276" s="7"/>
      <c r="R276" s="7"/>
    </row>
    <row r="277" spans="1:18" ht="13.5">
      <c r="A277" s="29"/>
      <c r="B277" s="36"/>
      <c r="C277" s="29"/>
      <c r="D277" s="29"/>
      <c r="E277" s="26"/>
      <c r="F277" s="7"/>
      <c r="G277" s="7"/>
      <c r="H277" s="7"/>
      <c r="I277" s="7"/>
      <c r="J277" s="7"/>
      <c r="K277" s="26"/>
      <c r="L277" s="7"/>
      <c r="M277" s="7"/>
      <c r="N277" s="7"/>
      <c r="O277" s="7"/>
      <c r="P277" s="7"/>
      <c r="Q277" s="7"/>
      <c r="R277" s="7"/>
    </row>
    <row r="278" spans="1:18" ht="12.75">
      <c r="A278" s="36"/>
      <c r="B278" s="25"/>
      <c r="C278" s="36"/>
      <c r="D278" s="36"/>
      <c r="E278" s="26"/>
      <c r="F278" s="7"/>
      <c r="G278" s="7"/>
      <c r="H278" s="7"/>
      <c r="I278" s="7"/>
      <c r="J278" s="7"/>
      <c r="K278" s="26"/>
      <c r="L278" s="7"/>
      <c r="M278" s="7"/>
      <c r="N278" s="7"/>
      <c r="O278" s="7"/>
      <c r="P278" s="7"/>
      <c r="Q278" s="7"/>
      <c r="R278" s="7"/>
    </row>
    <row r="279" spans="1:18" ht="13.5">
      <c r="A279" s="38"/>
      <c r="B279" s="25"/>
      <c r="C279" s="38"/>
      <c r="D279" s="38"/>
      <c r="E279" s="26"/>
      <c r="F279" s="7"/>
      <c r="G279" s="7"/>
      <c r="H279" s="7"/>
      <c r="I279" s="7"/>
      <c r="J279" s="7"/>
      <c r="K279" s="26"/>
      <c r="L279" s="7"/>
      <c r="M279" s="7"/>
      <c r="N279" s="7"/>
      <c r="O279" s="7"/>
      <c r="P279" s="7"/>
      <c r="Q279" s="7"/>
      <c r="R279" s="7"/>
    </row>
    <row r="280" spans="1:18" ht="12.75">
      <c r="A280" s="40"/>
      <c r="B280" s="25"/>
      <c r="C280" s="40"/>
      <c r="D280" s="40"/>
      <c r="E280" s="26"/>
      <c r="F280" s="7"/>
      <c r="G280" s="7"/>
      <c r="H280" s="7"/>
      <c r="I280" s="7"/>
      <c r="J280" s="7"/>
      <c r="K280" s="26"/>
      <c r="L280" s="7"/>
      <c r="M280" s="7"/>
      <c r="N280" s="7"/>
      <c r="O280" s="7"/>
      <c r="P280" s="7"/>
      <c r="Q280" s="7"/>
      <c r="R280" s="7"/>
    </row>
    <row r="281" spans="1:18" ht="12.75">
      <c r="A281" s="40"/>
      <c r="B281" s="25"/>
      <c r="C281" s="40"/>
      <c r="D281" s="40"/>
      <c r="E281" s="26"/>
      <c r="F281" s="7"/>
      <c r="G281" s="7"/>
      <c r="H281" s="7"/>
      <c r="I281" s="7"/>
      <c r="J281" s="7"/>
      <c r="K281" s="26"/>
      <c r="L281" s="7"/>
      <c r="M281" s="7"/>
      <c r="N281" s="7"/>
      <c r="O281" s="7"/>
      <c r="P281" s="7"/>
      <c r="Q281" s="7"/>
      <c r="R281" s="7"/>
    </row>
    <row r="282" spans="1:18" ht="13.5">
      <c r="A282" s="38"/>
      <c r="B282" s="25"/>
      <c r="C282" s="38"/>
      <c r="D282" s="38"/>
      <c r="E282" s="26"/>
      <c r="F282" s="7"/>
      <c r="G282" s="7"/>
      <c r="H282" s="7"/>
      <c r="I282" s="7"/>
      <c r="J282" s="7"/>
      <c r="K282" s="26"/>
      <c r="L282" s="7"/>
      <c r="M282" s="7"/>
      <c r="N282" s="7"/>
      <c r="O282" s="7"/>
      <c r="P282" s="7"/>
      <c r="Q282" s="7"/>
      <c r="R282" s="7"/>
    </row>
    <row r="283" spans="1:18" ht="13.5">
      <c r="A283" s="38"/>
      <c r="B283" s="25"/>
      <c r="C283" s="38"/>
      <c r="D283" s="38"/>
      <c r="E283" s="26"/>
      <c r="F283" s="7"/>
      <c r="G283" s="7"/>
      <c r="H283" s="7"/>
      <c r="I283" s="7"/>
      <c r="J283" s="7"/>
      <c r="K283" s="26"/>
      <c r="L283" s="7"/>
      <c r="M283" s="7"/>
      <c r="N283" s="7"/>
      <c r="O283" s="7"/>
      <c r="P283" s="7"/>
      <c r="Q283" s="7"/>
      <c r="R283" s="7"/>
    </row>
    <row r="284" spans="1:18" ht="12.75">
      <c r="A284" s="40"/>
      <c r="B284" s="25"/>
      <c r="C284" s="40"/>
      <c r="D284" s="40"/>
      <c r="E284" s="26"/>
      <c r="F284" s="7"/>
      <c r="G284" s="7"/>
      <c r="H284" s="7"/>
      <c r="I284" s="7"/>
      <c r="J284" s="7"/>
      <c r="K284" s="26"/>
      <c r="L284" s="7"/>
      <c r="M284" s="7"/>
      <c r="N284" s="7"/>
      <c r="O284" s="7"/>
      <c r="P284" s="7"/>
      <c r="Q284" s="7"/>
      <c r="R284" s="7"/>
    </row>
    <row r="285" spans="1:18" ht="12.75">
      <c r="A285" s="40"/>
      <c r="B285" s="25"/>
      <c r="C285" s="40"/>
      <c r="D285" s="40"/>
      <c r="E285" s="26"/>
      <c r="F285" s="7"/>
      <c r="G285" s="7"/>
      <c r="H285" s="7"/>
      <c r="I285" s="7"/>
      <c r="J285" s="7"/>
      <c r="K285" s="26"/>
      <c r="L285" s="7"/>
      <c r="M285" s="7"/>
      <c r="N285" s="7"/>
      <c r="O285" s="7"/>
      <c r="P285" s="7"/>
      <c r="Q285" s="7"/>
      <c r="R285" s="7"/>
    </row>
    <row r="286" spans="1:18" ht="12.75">
      <c r="A286" s="40"/>
      <c r="B286" s="25"/>
      <c r="C286" s="40"/>
      <c r="D286" s="40"/>
      <c r="E286" s="26"/>
      <c r="F286" s="7"/>
      <c r="G286" s="7"/>
      <c r="H286" s="7"/>
      <c r="I286" s="7"/>
      <c r="J286" s="7"/>
      <c r="K286" s="26"/>
      <c r="L286" s="7"/>
      <c r="M286" s="7"/>
      <c r="N286" s="7"/>
      <c r="O286" s="7"/>
      <c r="P286" s="7"/>
      <c r="Q286" s="7"/>
      <c r="R286" s="7"/>
    </row>
    <row r="287" spans="1:18" ht="12.75">
      <c r="A287" s="7"/>
      <c r="B287" s="7"/>
      <c r="C287" s="7"/>
      <c r="D287" s="7"/>
      <c r="E287" s="26"/>
      <c r="F287" s="7"/>
      <c r="G287" s="7"/>
      <c r="H287" s="7"/>
      <c r="I287" s="7"/>
      <c r="J287" s="7"/>
      <c r="K287" s="26"/>
      <c r="L287" s="7"/>
      <c r="M287" s="7"/>
      <c r="N287" s="7"/>
      <c r="O287" s="7"/>
      <c r="P287" s="7"/>
      <c r="Q287" s="7"/>
      <c r="R287" s="7"/>
    </row>
    <row r="288" spans="1:18" ht="12.75">
      <c r="A288" s="7"/>
      <c r="B288" s="7"/>
      <c r="C288" s="7"/>
      <c r="D288" s="7"/>
      <c r="E288" s="26"/>
      <c r="F288" s="7"/>
      <c r="G288" s="7"/>
      <c r="H288" s="7"/>
      <c r="I288" s="7"/>
      <c r="J288" s="7"/>
      <c r="K288" s="26"/>
      <c r="L288" s="7"/>
      <c r="M288" s="7"/>
      <c r="N288" s="7"/>
      <c r="O288" s="7"/>
      <c r="P288" s="7"/>
      <c r="Q288" s="7"/>
      <c r="R288" s="7"/>
    </row>
    <row r="289" spans="1:18" ht="12.75">
      <c r="A289" s="7"/>
      <c r="B289" s="7"/>
      <c r="C289" s="7"/>
      <c r="D289" s="7"/>
      <c r="E289" s="26"/>
      <c r="F289" s="7"/>
      <c r="G289" s="7"/>
      <c r="H289" s="7"/>
      <c r="I289" s="7"/>
      <c r="J289" s="7"/>
      <c r="K289" s="26"/>
      <c r="L289" s="7"/>
      <c r="M289" s="7"/>
      <c r="N289" s="7"/>
      <c r="O289" s="7"/>
      <c r="P289" s="7"/>
      <c r="Q289" s="7"/>
      <c r="R289" s="7"/>
    </row>
    <row r="290" spans="1:18" ht="12.75">
      <c r="A290" s="7"/>
      <c r="B290" s="7"/>
      <c r="C290" s="7"/>
      <c r="D290" s="7"/>
      <c r="E290" s="26"/>
      <c r="F290" s="7"/>
      <c r="G290" s="7"/>
      <c r="H290" s="7"/>
      <c r="I290" s="7"/>
      <c r="J290" s="7"/>
      <c r="K290" s="26"/>
      <c r="L290" s="7"/>
      <c r="M290" s="7"/>
      <c r="N290" s="7"/>
      <c r="O290" s="7"/>
      <c r="P290" s="7"/>
      <c r="Q290" s="7"/>
      <c r="R290" s="7"/>
    </row>
    <row r="291" spans="1:18" ht="12.75">
      <c r="A291" s="7"/>
      <c r="B291" s="7"/>
      <c r="C291" s="7"/>
      <c r="D291" s="7"/>
      <c r="E291" s="26"/>
      <c r="F291" s="7"/>
      <c r="G291" s="7"/>
      <c r="H291" s="7"/>
      <c r="I291" s="7"/>
      <c r="J291" s="7"/>
      <c r="K291" s="26"/>
      <c r="L291" s="7"/>
      <c r="M291" s="7"/>
      <c r="N291" s="7"/>
      <c r="O291" s="7"/>
      <c r="P291" s="7"/>
      <c r="Q291" s="7"/>
      <c r="R291" s="7"/>
    </row>
    <row r="292" spans="1:18" ht="12.75">
      <c r="A292" s="7"/>
      <c r="B292" s="7"/>
      <c r="C292" s="7"/>
      <c r="D292" s="7"/>
      <c r="E292" s="26"/>
      <c r="F292" s="7"/>
      <c r="G292" s="7"/>
      <c r="H292" s="7"/>
      <c r="I292" s="7"/>
      <c r="J292" s="7"/>
      <c r="K292" s="26"/>
      <c r="L292" s="7"/>
      <c r="M292" s="7"/>
      <c r="N292" s="7"/>
      <c r="O292" s="7"/>
      <c r="P292" s="7"/>
      <c r="Q292" s="7"/>
      <c r="R292" s="7"/>
    </row>
    <row r="293" spans="1:18" ht="12.75">
      <c r="A293" s="7"/>
      <c r="B293" s="7"/>
      <c r="C293" s="7"/>
      <c r="D293" s="7"/>
      <c r="E293" s="26"/>
      <c r="F293" s="7"/>
      <c r="G293" s="7"/>
      <c r="H293" s="7"/>
      <c r="I293" s="7"/>
      <c r="J293" s="7"/>
      <c r="K293" s="26"/>
      <c r="L293" s="7"/>
      <c r="M293" s="7"/>
      <c r="N293" s="7"/>
      <c r="O293" s="7"/>
      <c r="P293" s="7"/>
      <c r="Q293" s="7"/>
      <c r="R293" s="7"/>
    </row>
    <row r="294" spans="1:18" ht="12.75">
      <c r="A294" s="7"/>
      <c r="B294" s="7"/>
      <c r="C294" s="7"/>
      <c r="D294" s="7"/>
      <c r="E294" s="26"/>
      <c r="F294" s="7"/>
      <c r="G294" s="7"/>
      <c r="H294" s="7"/>
      <c r="I294" s="7"/>
      <c r="J294" s="7"/>
      <c r="K294" s="26"/>
      <c r="L294" s="7"/>
      <c r="M294" s="7"/>
      <c r="N294" s="7"/>
      <c r="O294" s="7"/>
      <c r="P294" s="7"/>
      <c r="Q294" s="7"/>
      <c r="R294" s="7"/>
    </row>
    <row r="295" spans="1:18" ht="12.75">
      <c r="A295" s="7"/>
      <c r="B295" s="7"/>
      <c r="C295" s="7"/>
      <c r="D295" s="7"/>
      <c r="E295" s="26"/>
      <c r="F295" s="7"/>
      <c r="G295" s="7"/>
      <c r="H295" s="7"/>
      <c r="I295" s="7"/>
      <c r="J295" s="7"/>
      <c r="K295" s="26"/>
      <c r="L295" s="7"/>
      <c r="M295" s="7"/>
      <c r="N295" s="7"/>
      <c r="O295" s="7"/>
      <c r="P295" s="7"/>
      <c r="Q295" s="7"/>
      <c r="R295" s="7"/>
    </row>
    <row r="296" spans="1:18" ht="12.75">
      <c r="A296" s="7"/>
      <c r="B296" s="7"/>
      <c r="C296" s="7"/>
      <c r="D296" s="7"/>
      <c r="E296" s="26"/>
      <c r="F296" s="7"/>
      <c r="G296" s="7"/>
      <c r="H296" s="7"/>
      <c r="I296" s="7"/>
      <c r="J296" s="7"/>
      <c r="K296" s="26"/>
      <c r="L296" s="7"/>
      <c r="M296" s="7"/>
      <c r="N296" s="7"/>
      <c r="O296" s="7"/>
      <c r="P296" s="7"/>
      <c r="Q296" s="7"/>
      <c r="R296" s="7"/>
    </row>
    <row r="297" spans="1:18" ht="12.75">
      <c r="A297" s="7"/>
      <c r="B297" s="7"/>
      <c r="C297" s="7"/>
      <c r="D297" s="7"/>
      <c r="E297" s="26"/>
      <c r="F297" s="7"/>
      <c r="G297" s="7"/>
      <c r="H297" s="7"/>
      <c r="I297" s="7"/>
      <c r="J297" s="7"/>
      <c r="K297" s="26"/>
      <c r="L297" s="7"/>
      <c r="M297" s="7"/>
      <c r="N297" s="7"/>
      <c r="O297" s="7"/>
      <c r="P297" s="7"/>
      <c r="Q297" s="7"/>
      <c r="R297" s="7"/>
    </row>
    <row r="298" spans="1:18" ht="12.75">
      <c r="A298" s="7"/>
      <c r="B298" s="7"/>
      <c r="C298" s="7"/>
      <c r="D298" s="7"/>
      <c r="E298" s="26"/>
      <c r="F298" s="7"/>
      <c r="G298" s="7"/>
      <c r="H298" s="7"/>
      <c r="I298" s="7"/>
      <c r="J298" s="7"/>
      <c r="K298" s="26"/>
      <c r="L298" s="7"/>
      <c r="M298" s="7"/>
      <c r="N298" s="7"/>
      <c r="O298" s="7"/>
      <c r="P298" s="7"/>
      <c r="Q298" s="7"/>
      <c r="R298" s="7"/>
    </row>
    <row r="299" spans="1:18" ht="12.75">
      <c r="A299" s="7"/>
      <c r="B299" s="7"/>
      <c r="C299" s="7"/>
      <c r="D299" s="7"/>
      <c r="E299" s="26"/>
      <c r="F299" s="7"/>
      <c r="G299" s="7"/>
      <c r="H299" s="7"/>
      <c r="I299" s="7"/>
      <c r="J299" s="7"/>
      <c r="K299" s="26"/>
      <c r="L299" s="7"/>
      <c r="M299" s="7"/>
      <c r="N299" s="7"/>
      <c r="O299" s="7"/>
      <c r="P299" s="7"/>
      <c r="Q299" s="7"/>
      <c r="R299" s="7"/>
    </row>
    <row r="300" spans="1:18" ht="12.75">
      <c r="A300" s="7"/>
      <c r="B300" s="7"/>
      <c r="C300" s="7"/>
      <c r="D300" s="7"/>
      <c r="E300" s="26"/>
      <c r="F300" s="7"/>
      <c r="G300" s="7"/>
      <c r="H300" s="7"/>
      <c r="I300" s="7"/>
      <c r="J300" s="7"/>
      <c r="K300" s="26"/>
      <c r="L300" s="7"/>
      <c r="M300" s="7"/>
      <c r="N300" s="7"/>
      <c r="O300" s="7"/>
      <c r="P300" s="7"/>
      <c r="Q300" s="7"/>
      <c r="R300" s="7"/>
    </row>
    <row r="301" spans="1:18" ht="12.75">
      <c r="A301" s="7"/>
      <c r="B301" s="7"/>
      <c r="C301" s="7"/>
      <c r="D301" s="7"/>
      <c r="E301" s="26"/>
      <c r="F301" s="7"/>
      <c r="G301" s="7"/>
      <c r="H301" s="7"/>
      <c r="I301" s="7"/>
      <c r="J301" s="7"/>
      <c r="K301" s="26"/>
      <c r="L301" s="7"/>
      <c r="M301" s="7"/>
      <c r="N301" s="7"/>
      <c r="O301" s="7"/>
      <c r="P301" s="7"/>
      <c r="Q301" s="7"/>
      <c r="R301" s="7"/>
    </row>
    <row r="302" spans="1:18" ht="12.75">
      <c r="A302" s="7"/>
      <c r="B302" s="7"/>
      <c r="C302" s="7"/>
      <c r="D302" s="7"/>
      <c r="E302" s="26"/>
      <c r="F302" s="7"/>
      <c r="G302" s="7"/>
      <c r="H302" s="7"/>
      <c r="I302" s="7"/>
      <c r="J302" s="7"/>
      <c r="K302" s="26"/>
      <c r="L302" s="7"/>
      <c r="M302" s="7"/>
      <c r="N302" s="7"/>
      <c r="O302" s="7"/>
      <c r="P302" s="7"/>
      <c r="Q302" s="7"/>
      <c r="R302" s="7"/>
    </row>
    <row r="303" spans="1:18" ht="12.75">
      <c r="A303" s="7"/>
      <c r="B303" s="7"/>
      <c r="C303" s="7"/>
      <c r="D303" s="7"/>
      <c r="E303" s="26"/>
      <c r="F303" s="7"/>
      <c r="G303" s="7"/>
      <c r="H303" s="7"/>
      <c r="I303" s="7"/>
      <c r="J303" s="7"/>
      <c r="K303" s="26"/>
      <c r="L303" s="7"/>
      <c r="M303" s="7"/>
      <c r="N303" s="7"/>
      <c r="O303" s="7"/>
      <c r="P303" s="7"/>
      <c r="Q303" s="7"/>
      <c r="R303" s="7"/>
    </row>
    <row r="304" spans="1:18" ht="12.75">
      <c r="A304" s="7"/>
      <c r="B304" s="7"/>
      <c r="C304" s="7"/>
      <c r="D304" s="7"/>
      <c r="E304" s="26"/>
      <c r="F304" s="7"/>
      <c r="G304" s="7"/>
      <c r="H304" s="7"/>
      <c r="I304" s="7"/>
      <c r="J304" s="7"/>
      <c r="K304" s="26"/>
      <c r="L304" s="7"/>
      <c r="M304" s="7"/>
      <c r="N304" s="7"/>
      <c r="O304" s="7"/>
      <c r="P304" s="7"/>
      <c r="Q304" s="7"/>
      <c r="R304" s="7"/>
    </row>
    <row r="305" spans="1:18" ht="12.75">
      <c r="A305" s="7"/>
      <c r="B305" s="7"/>
      <c r="C305" s="7"/>
      <c r="D305" s="7"/>
      <c r="E305" s="26"/>
      <c r="F305" s="7"/>
      <c r="G305" s="7"/>
      <c r="H305" s="7"/>
      <c r="I305" s="7"/>
      <c r="J305" s="7"/>
      <c r="K305" s="26"/>
      <c r="L305" s="7"/>
      <c r="M305" s="7"/>
      <c r="N305" s="7"/>
      <c r="O305" s="7"/>
      <c r="P305" s="7"/>
      <c r="Q305" s="7"/>
      <c r="R305" s="7"/>
    </row>
    <row r="306" spans="1:18" ht="12.75">
      <c r="A306" s="7"/>
      <c r="B306" s="7"/>
      <c r="C306" s="7"/>
      <c r="D306" s="7"/>
      <c r="E306" s="26"/>
      <c r="F306" s="7"/>
      <c r="G306" s="7"/>
      <c r="H306" s="7"/>
      <c r="I306" s="7"/>
      <c r="J306" s="7"/>
      <c r="K306" s="26"/>
      <c r="L306" s="7"/>
      <c r="M306" s="7"/>
      <c r="N306" s="7"/>
      <c r="O306" s="7"/>
      <c r="P306" s="7"/>
      <c r="Q306" s="7"/>
      <c r="R306" s="7"/>
    </row>
    <row r="307" spans="1:18" ht="12.75">
      <c r="A307" s="7"/>
      <c r="B307" s="7"/>
      <c r="C307" s="7"/>
      <c r="D307" s="7"/>
      <c r="E307" s="26"/>
      <c r="F307" s="7"/>
      <c r="G307" s="7"/>
      <c r="H307" s="7"/>
      <c r="I307" s="7"/>
      <c r="J307" s="7"/>
      <c r="K307" s="26"/>
      <c r="L307" s="7"/>
      <c r="M307" s="7"/>
      <c r="N307" s="7"/>
      <c r="O307" s="7"/>
      <c r="P307" s="7"/>
      <c r="Q307" s="7"/>
      <c r="R307" s="7"/>
    </row>
    <row r="308" spans="1:18" ht="12.75">
      <c r="A308" s="7"/>
      <c r="B308" s="7"/>
      <c r="C308" s="7"/>
      <c r="D308" s="7"/>
      <c r="E308" s="26"/>
      <c r="F308" s="7"/>
      <c r="G308" s="7"/>
      <c r="H308" s="7"/>
      <c r="I308" s="7"/>
      <c r="J308" s="7"/>
      <c r="K308" s="26"/>
      <c r="L308" s="7"/>
      <c r="M308" s="7"/>
      <c r="N308" s="7"/>
      <c r="O308" s="7"/>
      <c r="P308" s="7"/>
      <c r="Q308" s="7"/>
      <c r="R308" s="7"/>
    </row>
    <row r="309" spans="1:18" ht="12.75">
      <c r="A309" s="7"/>
      <c r="B309" s="7"/>
      <c r="C309" s="7"/>
      <c r="D309" s="7"/>
      <c r="E309" s="26"/>
      <c r="F309" s="7"/>
      <c r="G309" s="7"/>
      <c r="H309" s="7"/>
      <c r="I309" s="7"/>
      <c r="J309" s="7"/>
      <c r="K309" s="26"/>
      <c r="L309" s="7"/>
      <c r="M309" s="7"/>
      <c r="N309" s="7"/>
      <c r="O309" s="7"/>
      <c r="P309" s="7"/>
      <c r="Q309" s="7"/>
      <c r="R309" s="7"/>
    </row>
    <row r="310" spans="1:18" ht="12.75">
      <c r="A310" s="7"/>
      <c r="B310" s="7"/>
      <c r="C310" s="7"/>
      <c r="D310" s="7"/>
      <c r="E310" s="26"/>
      <c r="F310" s="7"/>
      <c r="G310" s="7"/>
      <c r="H310" s="7"/>
      <c r="I310" s="7"/>
      <c r="J310" s="7"/>
      <c r="K310" s="26"/>
      <c r="L310" s="7"/>
      <c r="M310" s="7"/>
      <c r="N310" s="7"/>
      <c r="O310" s="7"/>
      <c r="P310" s="7"/>
      <c r="Q310" s="7"/>
      <c r="R310" s="7"/>
    </row>
    <row r="311" spans="1:18" ht="12.75">
      <c r="A311" s="7"/>
      <c r="B311" s="7"/>
      <c r="C311" s="7"/>
      <c r="D311" s="7"/>
      <c r="E311" s="26"/>
      <c r="F311" s="7"/>
      <c r="G311" s="7"/>
      <c r="H311" s="7"/>
      <c r="I311" s="7"/>
      <c r="J311" s="7"/>
      <c r="K311" s="26"/>
      <c r="L311" s="7"/>
      <c r="M311" s="7"/>
      <c r="N311" s="7"/>
      <c r="O311" s="7"/>
      <c r="P311" s="7"/>
      <c r="Q311" s="7"/>
      <c r="R311" s="7"/>
    </row>
    <row r="312" spans="1:18" ht="12.75">
      <c r="A312" s="7"/>
      <c r="B312" s="7"/>
      <c r="C312" s="7"/>
      <c r="D312" s="7"/>
      <c r="E312" s="26"/>
      <c r="F312" s="7"/>
      <c r="G312" s="7"/>
      <c r="H312" s="7"/>
      <c r="I312" s="7"/>
      <c r="J312" s="7"/>
      <c r="K312" s="26"/>
      <c r="L312" s="7"/>
      <c r="M312" s="7"/>
      <c r="N312" s="7"/>
      <c r="O312" s="7"/>
      <c r="P312" s="7"/>
      <c r="Q312" s="7"/>
      <c r="R312" s="7"/>
    </row>
    <row r="313" spans="1:18" ht="12.75">
      <c r="A313" s="7"/>
      <c r="B313" s="7"/>
      <c r="C313" s="7"/>
      <c r="D313" s="7"/>
      <c r="E313" s="26"/>
      <c r="F313" s="7"/>
      <c r="G313" s="7"/>
      <c r="H313" s="7"/>
      <c r="I313" s="7"/>
      <c r="J313" s="7"/>
      <c r="K313" s="26"/>
      <c r="L313" s="7"/>
      <c r="M313" s="7"/>
      <c r="N313" s="7"/>
      <c r="O313" s="7"/>
      <c r="P313" s="7"/>
      <c r="Q313" s="7"/>
      <c r="R313" s="7"/>
    </row>
    <row r="314" spans="1:18" ht="12.75">
      <c r="A314" s="7"/>
      <c r="B314" s="7"/>
      <c r="C314" s="7"/>
      <c r="D314" s="7"/>
      <c r="E314" s="26"/>
      <c r="F314" s="7"/>
      <c r="G314" s="7"/>
      <c r="H314" s="7"/>
      <c r="I314" s="7"/>
      <c r="J314" s="7"/>
      <c r="K314" s="26"/>
      <c r="L314" s="7"/>
      <c r="M314" s="7"/>
      <c r="N314" s="7"/>
      <c r="O314" s="7"/>
      <c r="P314" s="7"/>
      <c r="Q314" s="7"/>
      <c r="R314" s="7"/>
    </row>
    <row r="315" spans="1:18" ht="12.75">
      <c r="A315" s="7"/>
      <c r="B315" s="7"/>
      <c r="C315" s="7"/>
      <c r="D315" s="7"/>
      <c r="E315" s="26"/>
      <c r="F315" s="7"/>
      <c r="G315" s="7"/>
      <c r="H315" s="7"/>
      <c r="I315" s="7"/>
      <c r="J315" s="7"/>
      <c r="K315" s="26"/>
      <c r="L315" s="7"/>
      <c r="M315" s="7"/>
      <c r="N315" s="7"/>
      <c r="O315" s="7"/>
      <c r="P315" s="7"/>
      <c r="Q315" s="7"/>
      <c r="R315" s="7"/>
    </row>
    <row r="316" spans="1:18" ht="12.75">
      <c r="A316" s="7"/>
      <c r="B316" s="7"/>
      <c r="C316" s="7"/>
      <c r="D316" s="7"/>
      <c r="E316" s="26"/>
      <c r="F316" s="7"/>
      <c r="G316" s="7"/>
      <c r="H316" s="7"/>
      <c r="I316" s="7"/>
      <c r="J316" s="7"/>
      <c r="K316" s="26"/>
      <c r="L316" s="7"/>
      <c r="M316" s="7"/>
      <c r="N316" s="7"/>
      <c r="O316" s="7"/>
      <c r="P316" s="7"/>
      <c r="Q316" s="7"/>
      <c r="R316" s="7"/>
    </row>
    <row r="317" spans="1:18" ht="12.75">
      <c r="A317" s="7"/>
      <c r="B317" s="7"/>
      <c r="C317" s="7"/>
      <c r="D317" s="7"/>
      <c r="E317" s="26"/>
      <c r="F317" s="7"/>
      <c r="G317" s="7"/>
      <c r="H317" s="7"/>
      <c r="I317" s="7"/>
      <c r="J317" s="7"/>
      <c r="K317" s="26"/>
      <c r="L317" s="7"/>
      <c r="M317" s="7"/>
      <c r="N317" s="7"/>
      <c r="O317" s="7"/>
      <c r="P317" s="7"/>
      <c r="Q317" s="7"/>
      <c r="R317" s="7"/>
    </row>
    <row r="318" spans="1:18" ht="12.75">
      <c r="A318" s="7"/>
      <c r="B318" s="7"/>
      <c r="C318" s="7"/>
      <c r="D318" s="7"/>
      <c r="E318" s="26"/>
      <c r="F318" s="7"/>
      <c r="G318" s="7"/>
      <c r="H318" s="7"/>
      <c r="I318" s="7"/>
      <c r="J318" s="7"/>
      <c r="K318" s="26"/>
      <c r="L318" s="7"/>
      <c r="M318" s="7"/>
      <c r="N318" s="7"/>
      <c r="O318" s="7"/>
      <c r="P318" s="7"/>
      <c r="Q318" s="7"/>
      <c r="R318" s="7"/>
    </row>
    <row r="319" spans="1:18" ht="12.75">
      <c r="A319" s="7"/>
      <c r="B319" s="7"/>
      <c r="C319" s="7"/>
      <c r="D319" s="7"/>
      <c r="E319" s="26"/>
      <c r="F319" s="7"/>
      <c r="G319" s="7"/>
      <c r="H319" s="7"/>
      <c r="I319" s="7"/>
      <c r="J319" s="7"/>
      <c r="K319" s="26"/>
      <c r="L319" s="7"/>
      <c r="M319" s="7"/>
      <c r="N319" s="7"/>
      <c r="O319" s="7"/>
      <c r="P319" s="7"/>
      <c r="Q319" s="7"/>
      <c r="R319" s="7"/>
    </row>
    <row r="320" spans="1:18" ht="12.75">
      <c r="A320" s="7"/>
      <c r="B320" s="7"/>
      <c r="C320" s="7"/>
      <c r="D320" s="7"/>
      <c r="E320" s="26"/>
      <c r="F320" s="7"/>
      <c r="G320" s="7"/>
      <c r="H320" s="7"/>
      <c r="I320" s="7"/>
      <c r="J320" s="7"/>
      <c r="K320" s="26"/>
      <c r="L320" s="7"/>
      <c r="M320" s="7"/>
      <c r="N320" s="7"/>
      <c r="O320" s="7"/>
      <c r="P320" s="7"/>
      <c r="Q320" s="7"/>
      <c r="R320" s="7"/>
    </row>
    <row r="321" spans="1:18" ht="12.75">
      <c r="A321" s="7"/>
      <c r="B321" s="7"/>
      <c r="C321" s="7"/>
      <c r="D321" s="7"/>
      <c r="E321" s="26"/>
      <c r="F321" s="7"/>
      <c r="G321" s="7"/>
      <c r="H321" s="7"/>
      <c r="I321" s="7"/>
      <c r="J321" s="7"/>
      <c r="K321" s="26"/>
      <c r="L321" s="7"/>
      <c r="M321" s="7"/>
      <c r="N321" s="7"/>
      <c r="O321" s="7"/>
      <c r="P321" s="7"/>
      <c r="Q321" s="7"/>
      <c r="R321" s="7"/>
    </row>
    <row r="322" spans="1:18" ht="12.75">
      <c r="A322" s="7"/>
      <c r="B322" s="7"/>
      <c r="C322" s="7"/>
      <c r="D322" s="7"/>
      <c r="E322" s="26"/>
      <c r="F322" s="7"/>
      <c r="G322" s="7"/>
      <c r="H322" s="7"/>
      <c r="I322" s="7"/>
      <c r="J322" s="7"/>
      <c r="K322" s="26"/>
      <c r="L322" s="7"/>
      <c r="M322" s="7"/>
      <c r="N322" s="7"/>
      <c r="O322" s="7"/>
      <c r="P322" s="7"/>
      <c r="Q322" s="7"/>
      <c r="R322" s="7"/>
    </row>
    <row r="323" spans="1:18" ht="12.75">
      <c r="A323" s="7"/>
      <c r="B323" s="7"/>
      <c r="C323" s="7"/>
      <c r="D323" s="7"/>
      <c r="E323" s="26"/>
      <c r="F323" s="7"/>
      <c r="G323" s="7"/>
      <c r="H323" s="7"/>
      <c r="I323" s="7"/>
      <c r="J323" s="7"/>
      <c r="K323" s="26"/>
      <c r="L323" s="7"/>
      <c r="M323" s="7"/>
      <c r="N323" s="7"/>
      <c r="O323" s="7"/>
      <c r="P323" s="7"/>
      <c r="Q323" s="7"/>
      <c r="R323" s="7"/>
    </row>
    <row r="324" spans="1:18" ht="12.75">
      <c r="A324" s="7"/>
      <c r="B324" s="7"/>
      <c r="C324" s="7"/>
      <c r="D324" s="7"/>
      <c r="E324" s="26"/>
      <c r="F324" s="7"/>
      <c r="G324" s="7"/>
      <c r="H324" s="7"/>
      <c r="I324" s="7"/>
      <c r="J324" s="7"/>
      <c r="K324" s="26"/>
      <c r="L324" s="7"/>
      <c r="M324" s="7"/>
      <c r="N324" s="7"/>
      <c r="O324" s="7"/>
      <c r="P324" s="7"/>
      <c r="Q324" s="7"/>
      <c r="R324" s="7"/>
    </row>
    <row r="325" spans="1:18" ht="12.75">
      <c r="A325" s="7"/>
      <c r="B325" s="7"/>
      <c r="C325" s="7"/>
      <c r="D325" s="7"/>
      <c r="E325" s="26"/>
      <c r="F325" s="7"/>
      <c r="G325" s="7"/>
      <c r="H325" s="7"/>
      <c r="I325" s="7"/>
      <c r="J325" s="7"/>
      <c r="K325" s="26"/>
      <c r="L325" s="7"/>
      <c r="M325" s="7"/>
      <c r="N325" s="7"/>
      <c r="O325" s="7"/>
      <c r="P325" s="7"/>
      <c r="Q325" s="7"/>
      <c r="R325" s="7"/>
    </row>
    <row r="326" spans="1:18" ht="12.75">
      <c r="A326" s="7"/>
      <c r="B326" s="7"/>
      <c r="C326" s="7"/>
      <c r="D326" s="7"/>
      <c r="E326" s="26"/>
      <c r="F326" s="7"/>
      <c r="G326" s="7"/>
      <c r="H326" s="7"/>
      <c r="I326" s="7"/>
      <c r="J326" s="7"/>
      <c r="K326" s="26"/>
      <c r="L326" s="7"/>
      <c r="M326" s="7"/>
      <c r="N326" s="7"/>
      <c r="O326" s="7"/>
      <c r="P326" s="7"/>
      <c r="Q326" s="7"/>
      <c r="R326" s="7"/>
    </row>
    <row r="327" spans="1:18" ht="12.75">
      <c r="A327" s="7"/>
      <c r="B327" s="7"/>
      <c r="C327" s="7"/>
      <c r="D327" s="7"/>
      <c r="E327" s="26"/>
      <c r="F327" s="7"/>
      <c r="G327" s="7"/>
      <c r="H327" s="7"/>
      <c r="I327" s="7"/>
      <c r="J327" s="7"/>
      <c r="K327" s="26"/>
      <c r="L327" s="7"/>
      <c r="M327" s="7"/>
      <c r="N327" s="7"/>
      <c r="O327" s="7"/>
      <c r="P327" s="7"/>
      <c r="Q327" s="7"/>
      <c r="R327" s="7"/>
    </row>
    <row r="328" spans="1:18" ht="12.75">
      <c r="A328" s="7"/>
      <c r="B328" s="7"/>
      <c r="C328" s="7"/>
      <c r="D328" s="7"/>
      <c r="E328" s="26"/>
      <c r="F328" s="7"/>
      <c r="G328" s="7"/>
      <c r="H328" s="7"/>
      <c r="I328" s="7"/>
      <c r="J328" s="7"/>
      <c r="K328" s="26"/>
      <c r="L328" s="7"/>
      <c r="M328" s="7"/>
      <c r="N328" s="7"/>
      <c r="O328" s="7"/>
      <c r="P328" s="7"/>
      <c r="Q328" s="7"/>
      <c r="R328" s="7"/>
    </row>
    <row r="329" spans="1:18" ht="12.75">
      <c r="A329" s="7"/>
      <c r="B329" s="7"/>
      <c r="C329" s="7"/>
      <c r="D329" s="7"/>
      <c r="E329" s="26"/>
      <c r="F329" s="7"/>
      <c r="G329" s="7"/>
      <c r="H329" s="7"/>
      <c r="I329" s="7"/>
      <c r="J329" s="7"/>
      <c r="K329" s="26"/>
      <c r="L329" s="7"/>
      <c r="M329" s="7"/>
      <c r="N329" s="7"/>
      <c r="O329" s="7"/>
      <c r="P329" s="7"/>
      <c r="Q329" s="7"/>
      <c r="R329" s="7"/>
    </row>
    <row r="330" spans="1:18" ht="12.75">
      <c r="A330" s="7"/>
      <c r="B330" s="7"/>
      <c r="C330" s="7"/>
      <c r="D330" s="7"/>
      <c r="E330" s="26"/>
      <c r="F330" s="7"/>
      <c r="G330" s="7"/>
      <c r="H330" s="7"/>
      <c r="I330" s="7"/>
      <c r="J330" s="7"/>
      <c r="K330" s="26"/>
      <c r="L330" s="7"/>
      <c r="M330" s="7"/>
      <c r="N330" s="7"/>
      <c r="O330" s="7"/>
      <c r="P330" s="7"/>
      <c r="Q330" s="7"/>
      <c r="R330" s="7"/>
    </row>
    <row r="331" spans="1:18" ht="12.75">
      <c r="A331" s="7"/>
      <c r="B331" s="7"/>
      <c r="C331" s="7"/>
      <c r="D331" s="7"/>
      <c r="E331" s="26"/>
      <c r="F331" s="7"/>
      <c r="G331" s="7"/>
      <c r="H331" s="7"/>
      <c r="I331" s="7"/>
      <c r="J331" s="7"/>
      <c r="K331" s="26"/>
      <c r="L331" s="7"/>
      <c r="M331" s="7"/>
      <c r="N331" s="7"/>
      <c r="O331" s="7"/>
      <c r="P331" s="7"/>
      <c r="Q331" s="7"/>
      <c r="R331" s="7"/>
    </row>
    <row r="332" spans="1:18" ht="12.75">
      <c r="A332" s="7"/>
      <c r="B332" s="7"/>
      <c r="C332" s="7"/>
      <c r="D332" s="7"/>
      <c r="E332" s="26"/>
      <c r="F332" s="7"/>
      <c r="G332" s="7"/>
      <c r="H332" s="7"/>
      <c r="I332" s="7"/>
      <c r="J332" s="7"/>
      <c r="K332" s="26"/>
      <c r="L332" s="7"/>
      <c r="M332" s="7"/>
      <c r="N332" s="7"/>
      <c r="O332" s="7"/>
      <c r="P332" s="7"/>
      <c r="Q332" s="7"/>
      <c r="R332" s="7"/>
    </row>
    <row r="333" spans="1:18" ht="12.75">
      <c r="A333" s="7"/>
      <c r="B333" s="7"/>
      <c r="C333" s="7"/>
      <c r="D333" s="7"/>
      <c r="E333" s="26"/>
      <c r="F333" s="7"/>
      <c r="G333" s="7"/>
      <c r="H333" s="7"/>
      <c r="I333" s="7"/>
      <c r="J333" s="7"/>
      <c r="K333" s="26"/>
      <c r="L333" s="7"/>
      <c r="M333" s="7"/>
      <c r="N333" s="7"/>
      <c r="O333" s="7"/>
      <c r="P333" s="7"/>
      <c r="Q333" s="7"/>
      <c r="R333" s="7"/>
    </row>
    <row r="334" spans="1:18" ht="12.75">
      <c r="A334" s="7"/>
      <c r="B334" s="7"/>
      <c r="C334" s="7"/>
      <c r="D334" s="7"/>
      <c r="E334" s="26"/>
      <c r="F334" s="7"/>
      <c r="G334" s="7"/>
      <c r="H334" s="7"/>
      <c r="I334" s="7"/>
      <c r="J334" s="7"/>
      <c r="K334" s="26"/>
      <c r="L334" s="7"/>
      <c r="M334" s="7"/>
      <c r="N334" s="7"/>
      <c r="O334" s="7"/>
      <c r="P334" s="7"/>
      <c r="Q334" s="7"/>
      <c r="R334" s="7"/>
    </row>
    <row r="335" spans="1:18" ht="12.75">
      <c r="A335" s="7"/>
      <c r="B335" s="7"/>
      <c r="C335" s="7"/>
      <c r="D335" s="7"/>
      <c r="E335" s="26"/>
      <c r="F335" s="7"/>
      <c r="G335" s="7"/>
      <c r="H335" s="7"/>
      <c r="I335" s="7"/>
      <c r="J335" s="7"/>
      <c r="K335" s="26"/>
      <c r="L335" s="7"/>
      <c r="M335" s="7"/>
      <c r="N335" s="7"/>
      <c r="O335" s="7"/>
      <c r="P335" s="7"/>
      <c r="Q335" s="7"/>
      <c r="R335" s="7"/>
    </row>
    <row r="336" spans="1:18" ht="12.75">
      <c r="A336" s="7"/>
      <c r="B336" s="7"/>
      <c r="C336" s="7"/>
      <c r="D336" s="7"/>
      <c r="E336" s="26"/>
      <c r="F336" s="7"/>
      <c r="G336" s="7"/>
      <c r="H336" s="7"/>
      <c r="I336" s="7"/>
      <c r="J336" s="7"/>
      <c r="K336" s="26"/>
      <c r="L336" s="7"/>
      <c r="M336" s="7"/>
      <c r="N336" s="7"/>
      <c r="O336" s="7"/>
      <c r="P336" s="7"/>
      <c r="Q336" s="7"/>
      <c r="R336" s="7"/>
    </row>
    <row r="337" spans="1:18" ht="12.75">
      <c r="A337" s="7"/>
      <c r="B337" s="7"/>
      <c r="C337" s="7"/>
      <c r="D337" s="7"/>
      <c r="E337" s="26"/>
      <c r="F337" s="7"/>
      <c r="G337" s="7"/>
      <c r="H337" s="7"/>
      <c r="I337" s="7"/>
      <c r="J337" s="7"/>
      <c r="K337" s="26"/>
      <c r="L337" s="7"/>
      <c r="M337" s="7"/>
      <c r="N337" s="7"/>
      <c r="O337" s="7"/>
      <c r="P337" s="7"/>
      <c r="Q337" s="7"/>
      <c r="R337" s="7"/>
    </row>
    <row r="338" spans="1:18" ht="12.75">
      <c r="A338" s="7"/>
      <c r="B338" s="7"/>
      <c r="C338" s="7"/>
      <c r="D338" s="7"/>
      <c r="E338" s="26"/>
      <c r="F338" s="7"/>
      <c r="G338" s="7"/>
      <c r="H338" s="7"/>
      <c r="I338" s="7"/>
      <c r="J338" s="7"/>
      <c r="K338" s="26"/>
      <c r="L338" s="7"/>
      <c r="M338" s="7"/>
      <c r="N338" s="7"/>
      <c r="O338" s="7"/>
      <c r="P338" s="7"/>
      <c r="Q338" s="7"/>
      <c r="R338" s="7"/>
    </row>
    <row r="339" spans="1:18" ht="12.75">
      <c r="A339" s="7"/>
      <c r="B339" s="7"/>
      <c r="C339" s="7"/>
      <c r="D339" s="7"/>
      <c r="E339" s="26"/>
      <c r="F339" s="7"/>
      <c r="G339" s="7"/>
      <c r="H339" s="7"/>
      <c r="I339" s="7"/>
      <c r="J339" s="7"/>
      <c r="K339" s="26"/>
      <c r="L339" s="7"/>
      <c r="M339" s="7"/>
      <c r="N339" s="7"/>
      <c r="O339" s="7"/>
      <c r="P339" s="7"/>
      <c r="Q339" s="7"/>
      <c r="R339" s="7"/>
    </row>
    <row r="340" spans="1:18" ht="12.75">
      <c r="A340" s="7"/>
      <c r="B340" s="7"/>
      <c r="C340" s="7"/>
      <c r="D340" s="7"/>
      <c r="E340" s="26"/>
      <c r="F340" s="7"/>
      <c r="G340" s="7"/>
      <c r="H340" s="7"/>
      <c r="I340" s="7"/>
      <c r="J340" s="7"/>
      <c r="K340" s="26"/>
      <c r="L340" s="7"/>
      <c r="M340" s="7"/>
      <c r="N340" s="7"/>
      <c r="O340" s="7"/>
      <c r="P340" s="7"/>
      <c r="Q340" s="7"/>
      <c r="R340" s="7"/>
    </row>
    <row r="341" spans="1:18" ht="12.75">
      <c r="A341" s="7"/>
      <c r="B341" s="7"/>
      <c r="C341" s="7"/>
      <c r="D341" s="7"/>
      <c r="E341" s="26"/>
      <c r="F341" s="7"/>
      <c r="G341" s="7"/>
      <c r="H341" s="7"/>
      <c r="I341" s="7"/>
      <c r="J341" s="7"/>
      <c r="K341" s="26"/>
      <c r="L341" s="7"/>
      <c r="M341" s="7"/>
      <c r="N341" s="7"/>
      <c r="O341" s="7"/>
      <c r="P341" s="7"/>
      <c r="Q341" s="7"/>
      <c r="R341" s="7"/>
    </row>
    <row r="342" spans="1:18" ht="12.75">
      <c r="A342" s="7"/>
      <c r="B342" s="7"/>
      <c r="C342" s="7"/>
      <c r="D342" s="7"/>
      <c r="E342" s="26"/>
      <c r="F342" s="7"/>
      <c r="G342" s="7"/>
      <c r="H342" s="7"/>
      <c r="I342" s="7"/>
      <c r="J342" s="7"/>
      <c r="K342" s="26"/>
      <c r="L342" s="7"/>
      <c r="M342" s="7"/>
      <c r="N342" s="7"/>
      <c r="O342" s="7"/>
      <c r="P342" s="7"/>
      <c r="Q342" s="7"/>
      <c r="R342" s="7"/>
    </row>
    <row r="343" spans="1:18" ht="12.75">
      <c r="A343" s="7"/>
      <c r="B343" s="7"/>
      <c r="C343" s="7"/>
      <c r="D343" s="7"/>
      <c r="E343" s="26"/>
      <c r="F343" s="7"/>
      <c r="G343" s="7"/>
      <c r="H343" s="7"/>
      <c r="I343" s="7"/>
      <c r="J343" s="7"/>
      <c r="K343" s="26"/>
      <c r="L343" s="7"/>
      <c r="M343" s="7"/>
      <c r="N343" s="7"/>
      <c r="O343" s="7"/>
      <c r="P343" s="7"/>
      <c r="Q343" s="7"/>
      <c r="R343" s="7"/>
    </row>
    <row r="344" spans="1:18" ht="12.75">
      <c r="A344" s="7"/>
      <c r="B344" s="7"/>
      <c r="C344" s="7"/>
      <c r="D344" s="7"/>
      <c r="E344" s="26"/>
      <c r="F344" s="7"/>
      <c r="G344" s="7"/>
      <c r="H344" s="7"/>
      <c r="I344" s="7"/>
      <c r="J344" s="7"/>
      <c r="K344" s="26"/>
      <c r="L344" s="7"/>
      <c r="M344" s="7"/>
      <c r="N344" s="7"/>
      <c r="O344" s="7"/>
      <c r="P344" s="7"/>
      <c r="Q344" s="7"/>
      <c r="R344" s="7"/>
    </row>
    <row r="345" spans="1:18" ht="12.75">
      <c r="A345" s="7"/>
      <c r="B345" s="7"/>
      <c r="C345" s="7"/>
      <c r="D345" s="7"/>
      <c r="E345" s="26"/>
      <c r="F345" s="7"/>
      <c r="G345" s="7"/>
      <c r="H345" s="7"/>
      <c r="I345" s="7"/>
      <c r="J345" s="7"/>
      <c r="K345" s="26"/>
      <c r="L345" s="7"/>
      <c r="M345" s="7"/>
      <c r="N345" s="7"/>
      <c r="O345" s="7"/>
      <c r="P345" s="7"/>
      <c r="Q345" s="7"/>
      <c r="R345" s="7"/>
    </row>
    <row r="346" spans="1:18" ht="12.75">
      <c r="A346" s="7"/>
      <c r="B346" s="7"/>
      <c r="C346" s="7"/>
      <c r="D346" s="7"/>
      <c r="E346" s="26"/>
      <c r="F346" s="7"/>
      <c r="G346" s="7"/>
      <c r="H346" s="7"/>
      <c r="I346" s="7"/>
      <c r="J346" s="7"/>
      <c r="K346" s="26"/>
      <c r="L346" s="7"/>
      <c r="M346" s="7"/>
      <c r="N346" s="7"/>
      <c r="O346" s="7"/>
      <c r="P346" s="7"/>
      <c r="Q346" s="7"/>
      <c r="R346" s="7"/>
    </row>
    <row r="347" spans="1:18" ht="12.75">
      <c r="A347" s="7"/>
      <c r="B347" s="7"/>
      <c r="C347" s="7"/>
      <c r="D347" s="7"/>
      <c r="E347" s="26"/>
      <c r="F347" s="7"/>
      <c r="G347" s="7"/>
      <c r="H347" s="7"/>
      <c r="I347" s="7"/>
      <c r="J347" s="7"/>
      <c r="K347" s="26"/>
      <c r="L347" s="7"/>
      <c r="M347" s="7"/>
      <c r="N347" s="7"/>
      <c r="O347" s="7"/>
      <c r="P347" s="7"/>
      <c r="Q347" s="7"/>
      <c r="R347" s="7"/>
    </row>
    <row r="348" spans="1:18" ht="12.75">
      <c r="A348" s="7"/>
      <c r="B348" s="7"/>
      <c r="C348" s="7"/>
      <c r="D348" s="7"/>
      <c r="E348" s="26"/>
      <c r="F348" s="7"/>
      <c r="G348" s="7"/>
      <c r="H348" s="7"/>
      <c r="I348" s="7"/>
      <c r="J348" s="7"/>
      <c r="K348" s="26"/>
      <c r="L348" s="7"/>
      <c r="M348" s="7"/>
      <c r="N348" s="7"/>
      <c r="O348" s="7"/>
      <c r="P348" s="7"/>
      <c r="Q348" s="7"/>
      <c r="R348" s="7"/>
    </row>
    <row r="349" spans="1:18" ht="12.75">
      <c r="A349" s="7"/>
      <c r="B349" s="7"/>
      <c r="C349" s="7"/>
      <c r="D349" s="7"/>
      <c r="E349" s="26"/>
      <c r="F349" s="7"/>
      <c r="G349" s="7"/>
      <c r="H349" s="7"/>
      <c r="I349" s="7"/>
      <c r="J349" s="7"/>
      <c r="K349" s="26"/>
      <c r="L349" s="7"/>
      <c r="M349" s="7"/>
      <c r="N349" s="7"/>
      <c r="O349" s="7"/>
      <c r="P349" s="7"/>
      <c r="Q349" s="7"/>
      <c r="R349" s="7"/>
    </row>
    <row r="350" spans="1:18" ht="12.75">
      <c r="A350" s="7"/>
      <c r="B350" s="7"/>
      <c r="C350" s="7"/>
      <c r="D350" s="7"/>
      <c r="E350" s="26"/>
      <c r="F350" s="7"/>
      <c r="G350" s="7"/>
      <c r="H350" s="7"/>
      <c r="I350" s="7"/>
      <c r="J350" s="7"/>
      <c r="K350" s="26"/>
      <c r="L350" s="7"/>
      <c r="M350" s="7"/>
      <c r="N350" s="7"/>
      <c r="O350" s="7"/>
      <c r="P350" s="7"/>
      <c r="Q350" s="7"/>
      <c r="R350" s="7"/>
    </row>
    <row r="351" spans="1:18" ht="12.75">
      <c r="A351" s="7"/>
      <c r="B351" s="7"/>
      <c r="C351" s="7"/>
      <c r="D351" s="7"/>
      <c r="E351" s="26"/>
      <c r="F351" s="7"/>
      <c r="G351" s="7"/>
      <c r="H351" s="7"/>
      <c r="I351" s="7"/>
      <c r="J351" s="7"/>
      <c r="K351" s="26"/>
      <c r="L351" s="7"/>
      <c r="M351" s="7"/>
      <c r="N351" s="7"/>
      <c r="O351" s="7"/>
      <c r="P351" s="7"/>
      <c r="Q351" s="7"/>
      <c r="R351" s="7"/>
    </row>
    <row r="352" spans="1:18" ht="12.75">
      <c r="A352" s="7"/>
      <c r="B352" s="7"/>
      <c r="C352" s="7"/>
      <c r="D352" s="7"/>
      <c r="E352" s="26"/>
      <c r="F352" s="7"/>
      <c r="G352" s="7"/>
      <c r="H352" s="7"/>
      <c r="I352" s="7"/>
      <c r="J352" s="7"/>
      <c r="K352" s="26"/>
      <c r="L352" s="7"/>
      <c r="M352" s="7"/>
      <c r="N352" s="7"/>
      <c r="O352" s="7"/>
      <c r="P352" s="7"/>
      <c r="Q352" s="7"/>
      <c r="R352" s="7"/>
    </row>
    <row r="353" spans="1:18" ht="12.75">
      <c r="A353" s="7"/>
      <c r="B353" s="7"/>
      <c r="C353" s="7"/>
      <c r="D353" s="7"/>
      <c r="E353" s="26"/>
      <c r="F353" s="7"/>
      <c r="G353" s="7"/>
      <c r="H353" s="7"/>
      <c r="I353" s="7"/>
      <c r="J353" s="7"/>
      <c r="K353" s="26"/>
      <c r="L353" s="7"/>
      <c r="M353" s="7"/>
      <c r="N353" s="7"/>
      <c r="O353" s="7"/>
      <c r="P353" s="7"/>
      <c r="Q353" s="7"/>
      <c r="R353" s="7"/>
    </row>
    <row r="354" spans="1:18" ht="12.75">
      <c r="A354" s="7"/>
      <c r="B354" s="7"/>
      <c r="C354" s="7"/>
      <c r="D354" s="7"/>
      <c r="E354" s="26"/>
      <c r="F354" s="7"/>
      <c r="G354" s="7"/>
      <c r="H354" s="7"/>
      <c r="I354" s="7"/>
      <c r="J354" s="7"/>
      <c r="K354" s="26"/>
      <c r="L354" s="7"/>
      <c r="M354" s="7"/>
      <c r="N354" s="7"/>
      <c r="O354" s="7"/>
      <c r="P354" s="7"/>
      <c r="Q354" s="7"/>
      <c r="R354" s="7"/>
    </row>
    <row r="355" spans="1:18" ht="12.75">
      <c r="A355" s="7"/>
      <c r="B355" s="7"/>
      <c r="C355" s="7"/>
      <c r="D355" s="7"/>
      <c r="E355" s="26"/>
      <c r="F355" s="7"/>
      <c r="G355" s="7"/>
      <c r="H355" s="7"/>
      <c r="I355" s="7"/>
      <c r="J355" s="7"/>
      <c r="K355" s="26"/>
      <c r="L355" s="7"/>
      <c r="M355" s="7"/>
      <c r="N355" s="7"/>
      <c r="O355" s="7"/>
      <c r="P355" s="7"/>
      <c r="Q355" s="7"/>
      <c r="R355" s="7"/>
    </row>
    <row r="356" spans="1:18" ht="12.75">
      <c r="A356" s="7"/>
      <c r="B356" s="7"/>
      <c r="C356" s="7"/>
      <c r="D356" s="7"/>
      <c r="E356" s="26"/>
      <c r="F356" s="7"/>
      <c r="G356" s="7"/>
      <c r="H356" s="7"/>
      <c r="I356" s="7"/>
      <c r="J356" s="7"/>
      <c r="K356" s="26"/>
      <c r="L356" s="7"/>
      <c r="M356" s="7"/>
      <c r="N356" s="7"/>
      <c r="O356" s="7"/>
      <c r="P356" s="7"/>
      <c r="Q356" s="7"/>
      <c r="R356" s="7"/>
    </row>
    <row r="357" spans="1:18" ht="12.75">
      <c r="A357" s="7"/>
      <c r="B357" s="7"/>
      <c r="C357" s="7"/>
      <c r="D357" s="7"/>
      <c r="E357" s="26"/>
      <c r="F357" s="7"/>
      <c r="G357" s="7"/>
      <c r="H357" s="7"/>
      <c r="I357" s="7"/>
      <c r="J357" s="7"/>
      <c r="K357" s="26"/>
      <c r="L357" s="7"/>
      <c r="M357" s="7"/>
      <c r="N357" s="7"/>
      <c r="O357" s="7"/>
      <c r="P357" s="7"/>
      <c r="Q357" s="7"/>
      <c r="R357" s="7"/>
    </row>
    <row r="358" spans="1:18" ht="12.75">
      <c r="A358" s="7"/>
      <c r="B358" s="7"/>
      <c r="C358" s="7"/>
      <c r="D358" s="7"/>
      <c r="E358" s="26"/>
      <c r="F358" s="7"/>
      <c r="G358" s="7"/>
      <c r="H358" s="7"/>
      <c r="I358" s="7"/>
      <c r="J358" s="7"/>
      <c r="K358" s="26"/>
      <c r="L358" s="7"/>
      <c r="M358" s="7"/>
      <c r="N358" s="7"/>
      <c r="O358" s="7"/>
      <c r="P358" s="7"/>
      <c r="Q358" s="7"/>
      <c r="R358" s="7"/>
    </row>
    <row r="359" spans="1:18" ht="12.75">
      <c r="A359" s="7"/>
      <c r="B359" s="7"/>
      <c r="C359" s="7"/>
      <c r="D359" s="7"/>
      <c r="E359" s="26"/>
      <c r="F359" s="7"/>
      <c r="G359" s="7"/>
      <c r="H359" s="7"/>
      <c r="I359" s="7"/>
      <c r="J359" s="7"/>
      <c r="K359" s="26"/>
      <c r="L359" s="7"/>
      <c r="M359" s="7"/>
      <c r="N359" s="7"/>
      <c r="O359" s="7"/>
      <c r="P359" s="7"/>
      <c r="Q359" s="7"/>
      <c r="R359" s="7"/>
    </row>
    <row r="360" spans="1:18" ht="12.75">
      <c r="A360" s="7"/>
      <c r="B360" s="7"/>
      <c r="C360" s="7"/>
      <c r="D360" s="7"/>
      <c r="E360" s="26"/>
      <c r="F360" s="7"/>
      <c r="G360" s="7"/>
      <c r="H360" s="7"/>
      <c r="I360" s="7"/>
      <c r="J360" s="7"/>
      <c r="K360" s="26"/>
      <c r="L360" s="7"/>
      <c r="M360" s="7"/>
      <c r="N360" s="7"/>
      <c r="O360" s="7"/>
      <c r="P360" s="7"/>
      <c r="Q360" s="7"/>
      <c r="R360" s="7"/>
    </row>
    <row r="361" spans="1:18" ht="12.75">
      <c r="A361" s="7"/>
      <c r="B361" s="7"/>
      <c r="C361" s="7"/>
      <c r="D361" s="7"/>
      <c r="E361" s="26"/>
      <c r="F361" s="7"/>
      <c r="G361" s="7"/>
      <c r="H361" s="7"/>
      <c r="I361" s="7"/>
      <c r="J361" s="7"/>
      <c r="K361" s="26"/>
      <c r="L361" s="7"/>
      <c r="M361" s="7"/>
      <c r="N361" s="7"/>
      <c r="O361" s="7"/>
      <c r="P361" s="7"/>
      <c r="Q361" s="7"/>
      <c r="R361" s="7"/>
    </row>
    <row r="362" spans="1:18" ht="12.75">
      <c r="A362" s="7"/>
      <c r="B362" s="7"/>
      <c r="C362" s="7"/>
      <c r="D362" s="7"/>
      <c r="E362" s="26"/>
      <c r="F362" s="7"/>
      <c r="G362" s="7"/>
      <c r="H362" s="7"/>
      <c r="I362" s="7"/>
      <c r="J362" s="7"/>
      <c r="K362" s="26"/>
      <c r="L362" s="7"/>
      <c r="M362" s="7"/>
      <c r="N362" s="7"/>
      <c r="O362" s="7"/>
      <c r="P362" s="7"/>
      <c r="Q362" s="7"/>
      <c r="R362" s="7"/>
    </row>
    <row r="363" spans="1:18" ht="12.75">
      <c r="A363" s="7"/>
      <c r="B363" s="7"/>
      <c r="C363" s="7"/>
      <c r="D363" s="7"/>
      <c r="E363" s="26"/>
      <c r="F363" s="7"/>
      <c r="G363" s="7"/>
      <c r="H363" s="7"/>
      <c r="I363" s="7"/>
      <c r="J363" s="7"/>
      <c r="K363" s="26"/>
      <c r="L363" s="7"/>
      <c r="M363" s="7"/>
      <c r="N363" s="7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26"/>
      <c r="F364" s="7"/>
      <c r="G364" s="7"/>
      <c r="H364" s="7"/>
      <c r="I364" s="7"/>
      <c r="J364" s="7"/>
      <c r="K364" s="26"/>
      <c r="L364" s="7"/>
      <c r="M364" s="7"/>
      <c r="N364" s="7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26"/>
      <c r="F365" s="7"/>
      <c r="G365" s="7"/>
      <c r="H365" s="7"/>
      <c r="I365" s="7"/>
      <c r="J365" s="7"/>
      <c r="K365" s="26"/>
      <c r="L365" s="7"/>
      <c r="M365" s="7"/>
      <c r="N365" s="7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26"/>
      <c r="F366" s="7"/>
      <c r="G366" s="7"/>
      <c r="H366" s="7"/>
      <c r="I366" s="7"/>
      <c r="J366" s="7"/>
      <c r="K366" s="26"/>
      <c r="L366" s="7"/>
      <c r="M366" s="7"/>
      <c r="N366" s="7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26"/>
      <c r="F367" s="7"/>
      <c r="G367" s="7"/>
      <c r="H367" s="7"/>
      <c r="I367" s="7"/>
      <c r="J367" s="7"/>
      <c r="K367" s="26"/>
      <c r="L367" s="7"/>
      <c r="M367" s="7"/>
      <c r="N367" s="7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26"/>
      <c r="F368" s="7"/>
      <c r="G368" s="7"/>
      <c r="H368" s="7"/>
      <c r="I368" s="7"/>
      <c r="J368" s="7"/>
      <c r="K368" s="26"/>
      <c r="L368" s="7"/>
      <c r="M368" s="7"/>
      <c r="N368" s="7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26"/>
      <c r="F369" s="7"/>
      <c r="G369" s="7"/>
      <c r="H369" s="7"/>
      <c r="I369" s="7"/>
      <c r="J369" s="7"/>
      <c r="K369" s="26"/>
      <c r="L369" s="7"/>
      <c r="M369" s="7"/>
      <c r="N369" s="7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26"/>
      <c r="F370" s="7"/>
      <c r="G370" s="7"/>
      <c r="H370" s="7"/>
      <c r="I370" s="7"/>
      <c r="J370" s="7"/>
      <c r="K370" s="26"/>
      <c r="L370" s="7"/>
      <c r="M370" s="7"/>
      <c r="N370" s="7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26"/>
      <c r="F371" s="7"/>
      <c r="G371" s="7"/>
      <c r="H371" s="7"/>
      <c r="I371" s="7"/>
      <c r="J371" s="7"/>
      <c r="K371" s="26"/>
      <c r="L371" s="7"/>
      <c r="M371" s="7"/>
      <c r="N371" s="7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26"/>
      <c r="F372" s="7"/>
      <c r="G372" s="7"/>
      <c r="H372" s="7"/>
      <c r="I372" s="7"/>
      <c r="J372" s="7"/>
      <c r="K372" s="26"/>
      <c r="L372" s="7"/>
      <c r="M372" s="7"/>
      <c r="N372" s="7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26"/>
      <c r="F373" s="7"/>
      <c r="G373" s="7"/>
      <c r="H373" s="7"/>
      <c r="I373" s="7"/>
      <c r="J373" s="7"/>
      <c r="K373" s="26"/>
      <c r="L373" s="7"/>
      <c r="M373" s="7"/>
      <c r="N373" s="7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26"/>
      <c r="F374" s="7"/>
      <c r="G374" s="7"/>
      <c r="H374" s="7"/>
      <c r="I374" s="7"/>
      <c r="J374" s="7"/>
      <c r="K374" s="26"/>
      <c r="L374" s="7"/>
      <c r="M374" s="7"/>
      <c r="N374" s="7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26"/>
      <c r="F375" s="7"/>
      <c r="G375" s="7"/>
      <c r="H375" s="7"/>
      <c r="I375" s="7"/>
      <c r="J375" s="7"/>
      <c r="K375" s="26"/>
      <c r="L375" s="7"/>
      <c r="M375" s="7"/>
      <c r="N375" s="7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26"/>
      <c r="F376" s="7"/>
      <c r="G376" s="7"/>
      <c r="H376" s="7"/>
      <c r="I376" s="7"/>
      <c r="J376" s="7"/>
      <c r="K376" s="26"/>
      <c r="L376" s="7"/>
      <c r="M376" s="7"/>
      <c r="N376" s="7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26"/>
      <c r="F377" s="7"/>
      <c r="G377" s="7"/>
      <c r="H377" s="7"/>
      <c r="I377" s="7"/>
      <c r="J377" s="7"/>
      <c r="K377" s="26"/>
      <c r="L377" s="7"/>
      <c r="M377" s="7"/>
      <c r="N377" s="7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26"/>
      <c r="F378" s="7"/>
      <c r="G378" s="7"/>
      <c r="H378" s="7"/>
      <c r="I378" s="7"/>
      <c r="J378" s="7"/>
      <c r="K378" s="26"/>
      <c r="L378" s="7"/>
      <c r="M378" s="7"/>
      <c r="N378" s="7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26"/>
      <c r="F379" s="7"/>
      <c r="G379" s="7"/>
      <c r="H379" s="7"/>
      <c r="I379" s="7"/>
      <c r="J379" s="7"/>
      <c r="K379" s="26"/>
      <c r="L379" s="7"/>
      <c r="M379" s="7"/>
      <c r="N379" s="7"/>
      <c r="O379" s="7"/>
      <c r="P379" s="7"/>
      <c r="Q379" s="7"/>
      <c r="R379" s="7"/>
    </row>
    <row r="380" spans="5:11" ht="12.75">
      <c r="E380" s="26"/>
      <c r="K380" s="26"/>
    </row>
    <row r="381" spans="5:11" ht="12.75">
      <c r="E381" s="26"/>
      <c r="K381" s="26"/>
    </row>
    <row r="382" spans="5:11" ht="12.75">
      <c r="E382" s="26"/>
      <c r="K382" s="26"/>
    </row>
    <row r="383" spans="5:11" ht="12.75">
      <c r="E383" s="26"/>
      <c r="K383" s="26"/>
    </row>
    <row r="384" spans="5:11" ht="12.75">
      <c r="E384" s="26"/>
      <c r="K384" s="26"/>
    </row>
    <row r="385" spans="5:11" ht="12.75">
      <c r="E385" s="26"/>
      <c r="K385" s="26"/>
    </row>
    <row r="386" spans="5:11" ht="12.75">
      <c r="E386" s="26"/>
      <c r="K386" s="26"/>
    </row>
    <row r="387" spans="5:11" ht="12.75">
      <c r="E387" s="26"/>
      <c r="K387" s="26"/>
    </row>
    <row r="440" ht="12.75">
      <c r="A440" s="42">
        <v>30.1</v>
      </c>
    </row>
    <row r="441" ht="12.75">
      <c r="A441" s="42"/>
    </row>
    <row r="442" ht="12.75">
      <c r="A442" s="43"/>
    </row>
    <row r="443" ht="12.75">
      <c r="A443" s="43"/>
    </row>
    <row r="444" ht="12.75">
      <c r="A444" s="43"/>
    </row>
    <row r="445" ht="12.75">
      <c r="A445" s="43"/>
    </row>
    <row r="446" ht="12.75">
      <c r="A446" s="43"/>
    </row>
    <row r="447" ht="12.75">
      <c r="A447" s="42">
        <v>30.1</v>
      </c>
    </row>
    <row r="448" ht="12.75">
      <c r="A448" s="42">
        <v>10</v>
      </c>
    </row>
    <row r="449" ht="12.75">
      <c r="A449" s="44" t="s">
        <v>164</v>
      </c>
    </row>
    <row r="450" ht="12.75">
      <c r="A450" s="42">
        <v>100</v>
      </c>
    </row>
    <row r="451" ht="12.75">
      <c r="A451" s="42">
        <v>100</v>
      </c>
    </row>
    <row r="452" ht="12.75">
      <c r="A452" s="44" t="s">
        <v>166</v>
      </c>
    </row>
    <row r="453" ht="12.75">
      <c r="A453" s="257" t="s">
        <v>165</v>
      </c>
    </row>
    <row r="454" ht="12.75">
      <c r="A454" s="258"/>
    </row>
    <row r="455" ht="12.75">
      <c r="A455" s="258"/>
    </row>
    <row r="456" ht="12.75">
      <c r="A456" s="259"/>
    </row>
    <row r="457" ht="12.75">
      <c r="A457" s="44" t="s">
        <v>166</v>
      </c>
    </row>
    <row r="458" ht="12.75">
      <c r="A458" s="45" t="s">
        <v>167</v>
      </c>
    </row>
    <row r="459" ht="12.75">
      <c r="A459" s="45" t="s">
        <v>168</v>
      </c>
    </row>
    <row r="460" ht="12.75">
      <c r="A460" s="45" t="s">
        <v>169</v>
      </c>
    </row>
    <row r="461" ht="12.75">
      <c r="A461" s="42">
        <v>100</v>
      </c>
    </row>
    <row r="462" ht="12.75">
      <c r="A462" s="42">
        <v>100</v>
      </c>
    </row>
    <row r="463" ht="12.75">
      <c r="A463" s="43">
        <v>100</v>
      </c>
    </row>
    <row r="464" ht="12.75">
      <c r="A464" s="43">
        <v>100</v>
      </c>
    </row>
    <row r="465" ht="12.75">
      <c r="A465" s="43">
        <v>100</v>
      </c>
    </row>
    <row r="466" ht="12.75">
      <c r="A466" s="43">
        <v>100</v>
      </c>
    </row>
    <row r="467" ht="12.75">
      <c r="A467" s="43">
        <v>100</v>
      </c>
    </row>
    <row r="468" ht="12.75">
      <c r="A468" s="43">
        <v>100</v>
      </c>
    </row>
    <row r="469" ht="12.75">
      <c r="A469" s="43">
        <v>100</v>
      </c>
    </row>
    <row r="470" ht="12.75">
      <c r="A470" s="43">
        <v>100</v>
      </c>
    </row>
    <row r="471" ht="63.75">
      <c r="A471" s="46" t="s">
        <v>252</v>
      </c>
    </row>
    <row r="472" spans="1:2" ht="25.5">
      <c r="A472" s="46" t="s">
        <v>180</v>
      </c>
      <c r="B472" s="47" t="s">
        <v>181</v>
      </c>
    </row>
    <row r="473" ht="12.75">
      <c r="A473" s="44" t="s">
        <v>187</v>
      </c>
    </row>
    <row r="474" ht="12.75">
      <c r="A474" s="46" t="s">
        <v>255</v>
      </c>
    </row>
    <row r="475" ht="12.75">
      <c r="A475" s="44" t="s">
        <v>191</v>
      </c>
    </row>
    <row r="476" ht="12.75">
      <c r="A476" s="44" t="s">
        <v>86</v>
      </c>
    </row>
    <row r="477" ht="12.75">
      <c r="A477" s="44" t="s">
        <v>86</v>
      </c>
    </row>
    <row r="478" ht="63.75">
      <c r="A478" s="46" t="s">
        <v>16</v>
      </c>
    </row>
  </sheetData>
  <sheetProtection/>
  <mergeCells count="14">
    <mergeCell ref="K4:P4"/>
    <mergeCell ref="D4:D6"/>
    <mergeCell ref="A453:A456"/>
    <mergeCell ref="E5:E6"/>
    <mergeCell ref="F5:J5"/>
    <mergeCell ref="K5:K6"/>
    <mergeCell ref="L5:P5"/>
    <mergeCell ref="A1:H1"/>
    <mergeCell ref="A27:A29"/>
    <mergeCell ref="E4:J4"/>
    <mergeCell ref="A2:F2"/>
    <mergeCell ref="A4:A6"/>
    <mergeCell ref="C4:C6"/>
    <mergeCell ref="B4:B6"/>
  </mergeCells>
  <printOptions/>
  <pageMargins left="0.7874015748031497" right="0.3937007874015748" top="0.3937007874015748" bottom="0" header="0" footer="0"/>
  <pageSetup fitToHeight="3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95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E4" sqref="E4"/>
      <selection pane="topRight" activeCell="E4" sqref="E4"/>
      <selection pane="bottomLeft" activeCell="E4" sqref="E4"/>
      <selection pane="bottomRight" activeCell="G48" sqref="G48"/>
    </sheetView>
  </sheetViews>
  <sheetFormatPr defaultColWidth="9.00390625" defaultRowHeight="15.75" outlineLevelRow="1" outlineLevelCol="1"/>
  <cols>
    <col min="1" max="1" width="53.00390625" style="187" customWidth="1"/>
    <col min="2" max="2" width="18.375" style="187" customWidth="1"/>
    <col min="3" max="5" width="12.125" style="187" customWidth="1" outlineLevel="1"/>
    <col min="6" max="16384" width="9.00390625" style="187" customWidth="1"/>
  </cols>
  <sheetData>
    <row r="1" spans="1:2" s="182" customFormat="1" ht="17.25" customHeight="1" thickBot="1">
      <c r="A1" s="263"/>
      <c r="B1" s="263"/>
    </row>
    <row r="2" spans="1:5" s="183" customFormat="1" ht="38.25" customHeight="1">
      <c r="A2" s="264" t="s">
        <v>347</v>
      </c>
      <c r="B2" s="266" t="s">
        <v>195</v>
      </c>
      <c r="C2" s="268" t="s">
        <v>463</v>
      </c>
      <c r="D2" s="268"/>
      <c r="E2" s="268"/>
    </row>
    <row r="3" spans="1:5" s="183" customFormat="1" ht="15.75" customHeight="1">
      <c r="A3" s="265"/>
      <c r="B3" s="267"/>
      <c r="C3" s="212">
        <v>2018</v>
      </c>
      <c r="D3" s="213">
        <v>2019</v>
      </c>
      <c r="E3" s="213">
        <v>2020</v>
      </c>
    </row>
    <row r="4" spans="1:8" s="185" customFormat="1" ht="17.25" customHeight="1">
      <c r="A4" s="225">
        <v>1</v>
      </c>
      <c r="B4" s="202">
        <v>2</v>
      </c>
      <c r="C4" s="203">
        <v>3</v>
      </c>
      <c r="D4" s="203">
        <v>4</v>
      </c>
      <c r="E4" s="203">
        <v>5</v>
      </c>
      <c r="F4" s="184"/>
      <c r="G4" s="184"/>
      <c r="H4" s="184"/>
    </row>
    <row r="5" spans="1:8" ht="16.5" customHeight="1">
      <c r="A5" s="226" t="s">
        <v>199</v>
      </c>
      <c r="B5" s="214"/>
      <c r="C5" s="204">
        <f>C6+C21+C26+C16+C11</f>
        <v>59133000</v>
      </c>
      <c r="D5" s="204">
        <f>D6+D21+D26+D16+D11</f>
        <v>60068000</v>
      </c>
      <c r="E5" s="204">
        <f>E6+E21+E26+E16+E11</f>
        <v>60271800</v>
      </c>
      <c r="F5" s="186"/>
      <c r="G5" s="186"/>
      <c r="H5" s="186"/>
    </row>
    <row r="6" spans="1:8" s="183" customFormat="1" ht="12.75">
      <c r="A6" s="227" t="s">
        <v>201</v>
      </c>
      <c r="B6" s="214" t="s">
        <v>200</v>
      </c>
      <c r="C6" s="204">
        <f>C7</f>
        <v>53190000</v>
      </c>
      <c r="D6" s="204">
        <f>D7</f>
        <v>54000000</v>
      </c>
      <c r="E6" s="204">
        <f>E7</f>
        <v>54200000</v>
      </c>
      <c r="F6" s="188"/>
      <c r="G6" s="188"/>
      <c r="H6" s="188"/>
    </row>
    <row r="7" spans="1:8" s="183" customFormat="1" ht="12.75">
      <c r="A7" s="227" t="s">
        <v>203</v>
      </c>
      <c r="B7" s="214" t="s">
        <v>434</v>
      </c>
      <c r="C7" s="204">
        <f>C8+C9+C10</f>
        <v>53190000</v>
      </c>
      <c r="D7" s="204">
        <f>D8+D9+D10</f>
        <v>54000000</v>
      </c>
      <c r="E7" s="204">
        <f>E8+E9+E10</f>
        <v>54200000</v>
      </c>
      <c r="F7" s="188"/>
      <c r="G7" s="188"/>
      <c r="H7" s="188"/>
    </row>
    <row r="8" spans="1:8" ht="54.75" customHeight="1">
      <c r="A8" s="228" t="s">
        <v>418</v>
      </c>
      <c r="B8" s="209" t="s">
        <v>435</v>
      </c>
      <c r="C8" s="207">
        <v>53190000</v>
      </c>
      <c r="D8" s="207">
        <v>54000000</v>
      </c>
      <c r="E8" s="207">
        <v>54200000</v>
      </c>
      <c r="F8" s="186"/>
      <c r="G8" s="186"/>
      <c r="H8" s="186"/>
    </row>
    <row r="9" spans="1:8" ht="72.75" customHeight="1">
      <c r="A9" s="228" t="s">
        <v>419</v>
      </c>
      <c r="B9" s="209" t="s">
        <v>436</v>
      </c>
      <c r="C9" s="207"/>
      <c r="D9" s="207"/>
      <c r="E9" s="207"/>
      <c r="F9" s="186"/>
      <c r="G9" s="186"/>
      <c r="H9" s="186"/>
    </row>
    <row r="10" spans="1:8" ht="33.75" customHeight="1">
      <c r="A10" s="228" t="s">
        <v>420</v>
      </c>
      <c r="B10" s="209" t="s">
        <v>437</v>
      </c>
      <c r="C10" s="207"/>
      <c r="D10" s="207"/>
      <c r="E10" s="207"/>
      <c r="F10" s="186"/>
      <c r="G10" s="186"/>
      <c r="H10" s="186"/>
    </row>
    <row r="11" spans="1:8" ht="38.25" customHeight="1">
      <c r="A11" s="227" t="s">
        <v>416</v>
      </c>
      <c r="B11" s="209" t="s">
        <v>438</v>
      </c>
      <c r="C11" s="241">
        <f>C12+C13+C14+C15</f>
        <v>5365000</v>
      </c>
      <c r="D11" s="241">
        <f>D12+D13+D14+D15</f>
        <v>5486000</v>
      </c>
      <c r="E11" s="241">
        <f>E12+E13+E14+E15</f>
        <v>5686300</v>
      </c>
      <c r="F11" s="186"/>
      <c r="G11" s="186"/>
      <c r="H11" s="186"/>
    </row>
    <row r="12" spans="1:8" ht="55.5" customHeight="1">
      <c r="A12" s="228" t="s">
        <v>421</v>
      </c>
      <c r="B12" s="209" t="s">
        <v>439</v>
      </c>
      <c r="C12" s="207">
        <v>1750000</v>
      </c>
      <c r="D12" s="207">
        <v>1800000</v>
      </c>
      <c r="E12" s="207">
        <v>1780000</v>
      </c>
      <c r="F12" s="186"/>
      <c r="G12" s="186"/>
      <c r="H12" s="186"/>
    </row>
    <row r="13" spans="1:8" ht="56.25" customHeight="1">
      <c r="A13" s="228" t="s">
        <v>422</v>
      </c>
      <c r="B13" s="209" t="s">
        <v>440</v>
      </c>
      <c r="C13" s="207">
        <v>15000</v>
      </c>
      <c r="D13" s="207">
        <v>16000</v>
      </c>
      <c r="E13" s="207">
        <v>16300</v>
      </c>
      <c r="F13" s="186"/>
      <c r="G13" s="186"/>
      <c r="H13" s="186"/>
    </row>
    <row r="14" spans="1:8" ht="48.75" customHeight="1">
      <c r="A14" s="228" t="s">
        <v>423</v>
      </c>
      <c r="B14" s="209" t="s">
        <v>441</v>
      </c>
      <c r="C14" s="207">
        <v>3600000</v>
      </c>
      <c r="D14" s="207">
        <v>3670000</v>
      </c>
      <c r="E14" s="207">
        <v>3890000</v>
      </c>
      <c r="F14" s="186"/>
      <c r="G14" s="186"/>
      <c r="H14" s="186"/>
    </row>
    <row r="15" spans="1:8" ht="55.5" customHeight="1">
      <c r="A15" s="228" t="s">
        <v>424</v>
      </c>
      <c r="B15" s="209" t="s">
        <v>442</v>
      </c>
      <c r="C15" s="207">
        <v>0</v>
      </c>
      <c r="D15" s="207">
        <v>0</v>
      </c>
      <c r="E15" s="207">
        <v>0</v>
      </c>
      <c r="F15" s="186"/>
      <c r="G15" s="186"/>
      <c r="H15" s="186"/>
    </row>
    <row r="16" spans="1:8" ht="19.5" customHeight="1">
      <c r="A16" s="227" t="s">
        <v>323</v>
      </c>
      <c r="B16" s="215"/>
      <c r="C16" s="206">
        <f>C17</f>
        <v>260000</v>
      </c>
      <c r="D16" s="206">
        <f>D17</f>
        <v>255000</v>
      </c>
      <c r="E16" s="206">
        <f>E17</f>
        <v>58000</v>
      </c>
      <c r="F16" s="186"/>
      <c r="G16" s="186"/>
      <c r="H16" s="186"/>
    </row>
    <row r="17" spans="1:8" ht="19.5" customHeight="1">
      <c r="A17" s="227" t="s">
        <v>409</v>
      </c>
      <c r="B17" s="214" t="s">
        <v>410</v>
      </c>
      <c r="C17" s="206">
        <f>C18+C19+C20</f>
        <v>260000</v>
      </c>
      <c r="D17" s="206">
        <f>D18+D19+D20</f>
        <v>255000</v>
      </c>
      <c r="E17" s="206">
        <f>E18+E19+E20</f>
        <v>58000</v>
      </c>
      <c r="F17" s="186"/>
      <c r="G17" s="186"/>
      <c r="H17" s="186"/>
    </row>
    <row r="18" spans="1:8" ht="24.75" customHeight="1">
      <c r="A18" s="228" t="s">
        <v>425</v>
      </c>
      <c r="B18" s="209" t="s">
        <v>411</v>
      </c>
      <c r="C18" s="205">
        <v>20000</v>
      </c>
      <c r="D18" s="205">
        <v>20000</v>
      </c>
      <c r="E18" s="205">
        <v>20000</v>
      </c>
      <c r="F18" s="186"/>
      <c r="G18" s="186"/>
      <c r="H18" s="186"/>
    </row>
    <row r="19" spans="1:8" ht="28.5" customHeight="1">
      <c r="A19" s="228" t="s">
        <v>412</v>
      </c>
      <c r="B19" s="209" t="s">
        <v>413</v>
      </c>
      <c r="C19" s="205">
        <v>20000</v>
      </c>
      <c r="D19" s="205">
        <v>15000</v>
      </c>
      <c r="E19" s="205">
        <v>15000</v>
      </c>
      <c r="F19" s="186"/>
      <c r="G19" s="186"/>
      <c r="H19" s="186"/>
    </row>
    <row r="20" spans="1:8" ht="17.25" customHeight="1">
      <c r="A20" s="228" t="s">
        <v>414</v>
      </c>
      <c r="B20" s="209" t="s">
        <v>415</v>
      </c>
      <c r="C20" s="205">
        <v>220000</v>
      </c>
      <c r="D20" s="205">
        <v>220000</v>
      </c>
      <c r="E20" s="205">
        <v>23000</v>
      </c>
      <c r="F20" s="186"/>
      <c r="G20" s="186"/>
      <c r="H20" s="186"/>
    </row>
    <row r="21" spans="1:8" ht="12" customHeight="1">
      <c r="A21" s="227" t="s">
        <v>330</v>
      </c>
      <c r="B21" s="214" t="s">
        <v>329</v>
      </c>
      <c r="C21" s="204">
        <f>C22+C23</f>
        <v>316000</v>
      </c>
      <c r="D21" s="204">
        <f>D22+D23</f>
        <v>326000</v>
      </c>
      <c r="E21" s="204">
        <f>E22+E23</f>
        <v>326000</v>
      </c>
      <c r="F21" s="186"/>
      <c r="G21" s="186"/>
      <c r="H21" s="186"/>
    </row>
    <row r="22" spans="1:8" ht="27" customHeight="1" outlineLevel="1">
      <c r="A22" s="230" t="s">
        <v>417</v>
      </c>
      <c r="B22" s="215" t="s">
        <v>443</v>
      </c>
      <c r="C22" s="207">
        <v>20000</v>
      </c>
      <c r="D22" s="207">
        <v>20000</v>
      </c>
      <c r="E22" s="207">
        <v>20000</v>
      </c>
      <c r="F22" s="186"/>
      <c r="G22" s="186"/>
      <c r="H22" s="186"/>
    </row>
    <row r="23" spans="1:8" ht="15.75" customHeight="1" outlineLevel="1">
      <c r="A23" s="231" t="s">
        <v>332</v>
      </c>
      <c r="B23" s="216" t="s">
        <v>433</v>
      </c>
      <c r="C23" s="206">
        <f>C24+C25</f>
        <v>296000</v>
      </c>
      <c r="D23" s="206">
        <f>D24+D25</f>
        <v>306000</v>
      </c>
      <c r="E23" s="206">
        <f>E24+E25</f>
        <v>306000</v>
      </c>
      <c r="F23" s="186"/>
      <c r="G23" s="186"/>
      <c r="H23" s="186"/>
    </row>
    <row r="24" spans="1:8" ht="27.75" customHeight="1" outlineLevel="1">
      <c r="A24" s="232" t="s">
        <v>426</v>
      </c>
      <c r="B24" s="215" t="s">
        <v>431</v>
      </c>
      <c r="C24" s="207">
        <v>290000</v>
      </c>
      <c r="D24" s="207">
        <v>300000</v>
      </c>
      <c r="E24" s="207">
        <v>300000</v>
      </c>
      <c r="F24" s="186"/>
      <c r="G24" s="186"/>
      <c r="H24" s="186"/>
    </row>
    <row r="25" spans="1:8" ht="27.75" customHeight="1" outlineLevel="1">
      <c r="A25" s="232" t="s">
        <v>427</v>
      </c>
      <c r="B25" s="215" t="s">
        <v>432</v>
      </c>
      <c r="C25" s="207">
        <v>6000</v>
      </c>
      <c r="D25" s="207">
        <v>6000</v>
      </c>
      <c r="E25" s="207">
        <v>6000</v>
      </c>
      <c r="F25" s="186"/>
      <c r="G25" s="186"/>
      <c r="H25" s="186"/>
    </row>
    <row r="26" spans="1:8" ht="18.75" customHeight="1">
      <c r="A26" s="227" t="s">
        <v>405</v>
      </c>
      <c r="B26" s="214" t="s">
        <v>333</v>
      </c>
      <c r="C26" s="206">
        <f>C27</f>
        <v>2000</v>
      </c>
      <c r="D26" s="206">
        <f>D27</f>
        <v>1000</v>
      </c>
      <c r="E26" s="206">
        <f>E27</f>
        <v>1500</v>
      </c>
      <c r="F26" s="186"/>
      <c r="G26" s="186"/>
      <c r="H26" s="186"/>
    </row>
    <row r="27" spans="1:8" ht="54" customHeight="1">
      <c r="A27" s="242" t="s">
        <v>444</v>
      </c>
      <c r="B27" s="219" t="s">
        <v>445</v>
      </c>
      <c r="C27" s="207">
        <v>2000</v>
      </c>
      <c r="D27" s="207">
        <v>1000</v>
      </c>
      <c r="E27" s="207">
        <v>1500</v>
      </c>
      <c r="F27" s="186"/>
      <c r="G27" s="186"/>
      <c r="H27" s="186"/>
    </row>
    <row r="28" spans="1:8" ht="12.75" customHeight="1">
      <c r="A28" s="233" t="s">
        <v>268</v>
      </c>
      <c r="B28" s="217"/>
      <c r="C28" s="206">
        <f>C29+C37+C41+C45+C46</f>
        <v>2165000</v>
      </c>
      <c r="D28" s="206">
        <f>D29+D37+D41+D45+D46</f>
        <v>2755000</v>
      </c>
      <c r="E28" s="206">
        <f>E29+E37+E41+E45+E46</f>
        <v>2266000</v>
      </c>
      <c r="F28" s="186"/>
      <c r="G28" s="186"/>
      <c r="H28" s="186"/>
    </row>
    <row r="29" spans="1:8" ht="24">
      <c r="A29" s="234" t="s">
        <v>87</v>
      </c>
      <c r="B29" s="214" t="s">
        <v>86</v>
      </c>
      <c r="C29" s="204">
        <f>C30+C35</f>
        <v>1765000</v>
      </c>
      <c r="D29" s="204">
        <f>D30+D35</f>
        <v>2005000</v>
      </c>
      <c r="E29" s="204">
        <f>E30+E35</f>
        <v>1706000</v>
      </c>
      <c r="F29" s="186"/>
      <c r="G29" s="186"/>
      <c r="H29" s="186"/>
    </row>
    <row r="30" spans="1:8" ht="60">
      <c r="A30" s="231" t="s">
        <v>406</v>
      </c>
      <c r="B30" s="216" t="s">
        <v>88</v>
      </c>
      <c r="C30" s="240">
        <f>C32+C33+C34</f>
        <v>1765000</v>
      </c>
      <c r="D30" s="240">
        <f>D32+D33+D34</f>
        <v>2005000</v>
      </c>
      <c r="E30" s="240">
        <f>E32+E33+E34</f>
        <v>1706000</v>
      </c>
      <c r="F30" s="186"/>
      <c r="G30" s="186"/>
      <c r="H30" s="186"/>
    </row>
    <row r="31" spans="1:8" ht="61.5" customHeight="1" hidden="1" outlineLevel="1">
      <c r="A31" s="229" t="s">
        <v>408</v>
      </c>
      <c r="B31" s="215" t="s">
        <v>407</v>
      </c>
      <c r="C31" s="205"/>
      <c r="D31" s="205"/>
      <c r="E31" s="205"/>
      <c r="F31" s="186"/>
      <c r="G31" s="186"/>
      <c r="H31" s="186"/>
    </row>
    <row r="32" spans="1:8" ht="61.5" customHeight="1" outlineLevel="1">
      <c r="A32" s="228" t="s">
        <v>446</v>
      </c>
      <c r="B32" s="215" t="s">
        <v>430</v>
      </c>
      <c r="C32" s="207">
        <v>660000</v>
      </c>
      <c r="D32" s="207">
        <v>700000</v>
      </c>
      <c r="E32" s="207">
        <v>700000</v>
      </c>
      <c r="F32" s="186"/>
      <c r="G32" s="186"/>
      <c r="H32" s="186"/>
    </row>
    <row r="33" spans="1:8" ht="51.75" customHeight="1">
      <c r="A33" s="230" t="s">
        <v>447</v>
      </c>
      <c r="B33" s="215" t="s">
        <v>428</v>
      </c>
      <c r="C33" s="207">
        <v>5000</v>
      </c>
      <c r="D33" s="243">
        <v>5000</v>
      </c>
      <c r="E33" s="207">
        <v>6000</v>
      </c>
      <c r="F33" s="186"/>
      <c r="G33" s="186"/>
      <c r="H33" s="186"/>
    </row>
    <row r="34" spans="1:8" ht="33.75" customHeight="1">
      <c r="A34" s="228" t="s">
        <v>448</v>
      </c>
      <c r="B34" s="215" t="s">
        <v>429</v>
      </c>
      <c r="C34" s="207">
        <v>1100000</v>
      </c>
      <c r="D34" s="207">
        <v>1300000</v>
      </c>
      <c r="E34" s="207">
        <v>1000000</v>
      </c>
      <c r="F34" s="186"/>
      <c r="G34" s="186"/>
      <c r="H34" s="186"/>
    </row>
    <row r="35" spans="1:8" ht="24" customHeight="1" outlineLevel="1">
      <c r="A35" s="231" t="s">
        <v>383</v>
      </c>
      <c r="B35" s="216" t="s">
        <v>23</v>
      </c>
      <c r="C35" s="218">
        <f>+C36</f>
        <v>0</v>
      </c>
      <c r="D35" s="218">
        <f>+D36</f>
        <v>0</v>
      </c>
      <c r="E35" s="218">
        <f>+E36</f>
        <v>0</v>
      </c>
      <c r="F35" s="186"/>
      <c r="G35" s="186"/>
      <c r="H35" s="186"/>
    </row>
    <row r="36" spans="1:8" ht="41.25" customHeight="1" outlineLevel="1">
      <c r="A36" s="229" t="s">
        <v>451</v>
      </c>
      <c r="B36" s="215" t="s">
        <v>449</v>
      </c>
      <c r="C36" s="205"/>
      <c r="D36" s="205"/>
      <c r="E36" s="205"/>
      <c r="F36" s="186"/>
      <c r="G36" s="186"/>
      <c r="H36" s="186"/>
    </row>
    <row r="37" spans="1:7" ht="20.25" customHeight="1">
      <c r="A37" s="227" t="s">
        <v>28</v>
      </c>
      <c r="B37" s="214" t="s">
        <v>30</v>
      </c>
      <c r="C37" s="206">
        <f>C38+C40</f>
        <v>0</v>
      </c>
      <c r="D37" s="206">
        <f>D38+D40</f>
        <v>50000</v>
      </c>
      <c r="E37" s="206">
        <f>E38+E40</f>
        <v>60000</v>
      </c>
      <c r="F37" s="186"/>
      <c r="G37" s="186"/>
    </row>
    <row r="38" spans="1:7" ht="25.5" customHeight="1">
      <c r="A38" s="211" t="s">
        <v>450</v>
      </c>
      <c r="B38" s="219" t="s">
        <v>452</v>
      </c>
      <c r="C38" s="206">
        <v>0</v>
      </c>
      <c r="D38" s="206">
        <v>50000</v>
      </c>
      <c r="E38" s="206">
        <v>60000</v>
      </c>
      <c r="F38" s="186"/>
      <c r="G38" s="186"/>
    </row>
    <row r="39" spans="1:7" ht="25.5" customHeight="1">
      <c r="A39" s="211" t="s">
        <v>454</v>
      </c>
      <c r="B39" s="219" t="s">
        <v>455</v>
      </c>
      <c r="C39" s="206">
        <v>0</v>
      </c>
      <c r="D39" s="206">
        <v>0</v>
      </c>
      <c r="E39" s="206">
        <v>0</v>
      </c>
      <c r="F39" s="186"/>
      <c r="G39" s="186"/>
    </row>
    <row r="40" spans="1:7" ht="17.25" customHeight="1">
      <c r="A40" s="229" t="s">
        <v>456</v>
      </c>
      <c r="B40" s="219" t="s">
        <v>453</v>
      </c>
      <c r="C40" s="207">
        <v>0</v>
      </c>
      <c r="D40" s="207">
        <v>0</v>
      </c>
      <c r="E40" s="207">
        <v>0</v>
      </c>
      <c r="F40" s="186"/>
      <c r="G40" s="186"/>
    </row>
    <row r="41" spans="1:7" ht="16.5" customHeight="1" outlineLevel="1">
      <c r="A41" s="227" t="s">
        <v>96</v>
      </c>
      <c r="B41" s="220" t="s">
        <v>95</v>
      </c>
      <c r="C41" s="206">
        <f>C42+C43+C44</f>
        <v>300000</v>
      </c>
      <c r="D41" s="206">
        <f>D42+D43+D44</f>
        <v>600000</v>
      </c>
      <c r="E41" s="206">
        <f>E42+E43+E44</f>
        <v>400000</v>
      </c>
      <c r="F41" s="186"/>
      <c r="G41" s="186"/>
    </row>
    <row r="42" spans="1:7" s="183" customFormat="1" ht="49.5" customHeight="1">
      <c r="A42" s="230" t="s">
        <v>457</v>
      </c>
      <c r="B42" s="215" t="s">
        <v>458</v>
      </c>
      <c r="C42" s="207">
        <v>300000</v>
      </c>
      <c r="D42" s="207">
        <v>600000</v>
      </c>
      <c r="E42" s="207">
        <v>400000</v>
      </c>
      <c r="F42" s="188"/>
      <c r="G42" s="188"/>
    </row>
    <row r="43" spans="1:7" s="183" customFormat="1" ht="45.75" customHeight="1">
      <c r="A43" s="230" t="s">
        <v>459</v>
      </c>
      <c r="B43" s="219" t="s">
        <v>460</v>
      </c>
      <c r="C43" s="207"/>
      <c r="D43" s="207"/>
      <c r="E43" s="207"/>
      <c r="F43" s="188"/>
      <c r="G43" s="188"/>
    </row>
    <row r="44" spans="1:7" ht="36.75" customHeight="1">
      <c r="A44" s="210" t="s">
        <v>462</v>
      </c>
      <c r="B44" s="219" t="s">
        <v>461</v>
      </c>
      <c r="C44" s="207"/>
      <c r="D44" s="207"/>
      <c r="E44" s="207"/>
      <c r="F44" s="186"/>
      <c r="G44" s="186"/>
    </row>
    <row r="45" spans="1:7" ht="20.25" customHeight="1" outlineLevel="1">
      <c r="A45" s="227" t="s">
        <v>103</v>
      </c>
      <c r="B45" s="214" t="s">
        <v>102</v>
      </c>
      <c r="C45" s="206">
        <v>100000</v>
      </c>
      <c r="D45" s="206">
        <v>100000</v>
      </c>
      <c r="E45" s="206">
        <v>100000</v>
      </c>
      <c r="F45" s="186"/>
      <c r="G45" s="186"/>
    </row>
    <row r="46" spans="1:7" s="183" customFormat="1" ht="17.25" customHeight="1">
      <c r="A46" s="227" t="s">
        <v>113</v>
      </c>
      <c r="B46" s="214" t="s">
        <v>112</v>
      </c>
      <c r="C46" s="208">
        <v>0</v>
      </c>
      <c r="D46" s="208">
        <v>0</v>
      </c>
      <c r="E46" s="208">
        <v>0</v>
      </c>
      <c r="F46" s="188"/>
      <c r="G46" s="188"/>
    </row>
    <row r="47" spans="1:8" ht="19.5" customHeight="1">
      <c r="A47" s="235" t="s">
        <v>39</v>
      </c>
      <c r="B47" s="221"/>
      <c r="C47" s="222">
        <f>C28+C5</f>
        <v>61298000</v>
      </c>
      <c r="D47" s="222">
        <f>D28+D5</f>
        <v>62823000</v>
      </c>
      <c r="E47" s="222">
        <f>E28+E5</f>
        <v>62537800</v>
      </c>
      <c r="F47" s="186"/>
      <c r="G47" s="186"/>
      <c r="H47" s="186"/>
    </row>
    <row r="48" spans="1:8" ht="12.75">
      <c r="A48" s="236"/>
      <c r="B48" s="223"/>
      <c r="C48" s="224"/>
      <c r="D48" s="224"/>
      <c r="E48" s="224"/>
      <c r="F48" s="186"/>
      <c r="G48" s="186"/>
      <c r="H48" s="186"/>
    </row>
    <row r="49" spans="1:8" ht="13.5" thickBot="1">
      <c r="A49" s="237"/>
      <c r="B49" s="238"/>
      <c r="C49" s="239"/>
      <c r="D49" s="239"/>
      <c r="E49" s="239"/>
      <c r="F49" s="186"/>
      <c r="G49" s="186"/>
      <c r="H49" s="186"/>
    </row>
    <row r="50" spans="1:8" ht="12.75">
      <c r="A50" s="189"/>
      <c r="B50" s="190"/>
      <c r="C50" s="186"/>
      <c r="D50" s="186"/>
      <c r="E50" s="186"/>
      <c r="F50" s="186"/>
      <c r="G50" s="186"/>
      <c r="H50" s="186"/>
    </row>
    <row r="51" spans="1:8" ht="12.75">
      <c r="A51" s="189"/>
      <c r="B51" s="190"/>
      <c r="C51" s="186"/>
      <c r="D51" s="186"/>
      <c r="E51" s="186"/>
      <c r="F51" s="186"/>
      <c r="G51" s="186"/>
      <c r="H51" s="186"/>
    </row>
    <row r="52" spans="1:8" ht="12.75">
      <c r="A52" s="189"/>
      <c r="B52" s="190"/>
      <c r="C52" s="186"/>
      <c r="D52" s="186"/>
      <c r="E52" s="186"/>
      <c r="F52" s="186"/>
      <c r="G52" s="186"/>
      <c r="H52" s="186"/>
    </row>
    <row r="53" spans="1:8" ht="42.75" customHeight="1">
      <c r="A53" s="189"/>
      <c r="B53" s="190"/>
      <c r="C53" s="186"/>
      <c r="D53" s="186"/>
      <c r="E53" s="186"/>
      <c r="F53" s="186"/>
      <c r="G53" s="186"/>
      <c r="H53" s="186"/>
    </row>
    <row r="54" spans="1:8" ht="42.75" customHeight="1">
      <c r="A54" s="189"/>
      <c r="B54" s="190"/>
      <c r="C54" s="186"/>
      <c r="D54" s="186"/>
      <c r="E54" s="186"/>
      <c r="F54" s="186"/>
      <c r="G54" s="186"/>
      <c r="H54" s="186"/>
    </row>
    <row r="55" spans="1:8" ht="27.75" customHeight="1">
      <c r="A55" s="191"/>
      <c r="B55" s="192"/>
      <c r="C55" s="186"/>
      <c r="D55" s="186"/>
      <c r="E55" s="186"/>
      <c r="F55" s="186"/>
      <c r="G55" s="186"/>
      <c r="H55" s="186"/>
    </row>
    <row r="56" spans="1:8" ht="57" customHeight="1">
      <c r="A56" s="189"/>
      <c r="B56" s="190"/>
      <c r="C56" s="193"/>
      <c r="D56" s="193"/>
      <c r="E56" s="193"/>
      <c r="F56" s="186"/>
      <c r="G56" s="186"/>
      <c r="H56" s="186"/>
    </row>
    <row r="57" spans="1:8" ht="12.75">
      <c r="A57" s="189"/>
      <c r="B57" s="190"/>
      <c r="C57" s="186"/>
      <c r="D57" s="186"/>
      <c r="E57" s="186"/>
      <c r="F57" s="186"/>
      <c r="G57" s="186"/>
      <c r="H57" s="186"/>
    </row>
    <row r="58" spans="1:8" ht="13.5">
      <c r="A58" s="191"/>
      <c r="B58" s="192"/>
      <c r="C58" s="186"/>
      <c r="D58" s="186"/>
      <c r="E58" s="186"/>
      <c r="F58" s="186"/>
      <c r="G58" s="186"/>
      <c r="H58" s="186"/>
    </row>
    <row r="59" spans="1:8" ht="12.75">
      <c r="A59" s="194"/>
      <c r="B59" s="190"/>
      <c r="C59" s="193"/>
      <c r="D59" s="193"/>
      <c r="E59" s="193"/>
      <c r="F59" s="186"/>
      <c r="G59" s="186"/>
      <c r="H59" s="186"/>
    </row>
    <row r="60" spans="1:8" ht="12.75">
      <c r="A60" s="189"/>
      <c r="B60" s="190"/>
      <c r="C60" s="186"/>
      <c r="D60" s="186"/>
      <c r="E60" s="186"/>
      <c r="F60" s="186"/>
      <c r="G60" s="186"/>
      <c r="H60" s="186"/>
    </row>
    <row r="61" spans="1:8" ht="13.5">
      <c r="A61" s="191"/>
      <c r="B61" s="192"/>
      <c r="C61" s="186"/>
      <c r="D61" s="186"/>
      <c r="E61" s="186"/>
      <c r="F61" s="186"/>
      <c r="G61" s="186"/>
      <c r="H61" s="186"/>
    </row>
    <row r="62" spans="1:8" ht="26.25" customHeight="1">
      <c r="A62" s="189"/>
      <c r="B62" s="190"/>
      <c r="C62" s="193"/>
      <c r="D62" s="193"/>
      <c r="E62" s="193"/>
      <c r="F62" s="186"/>
      <c r="G62" s="186"/>
      <c r="H62" s="186"/>
    </row>
    <row r="63" spans="1:8" ht="12.75">
      <c r="A63" s="189"/>
      <c r="B63" s="190"/>
      <c r="C63" s="184"/>
      <c r="D63" s="184"/>
      <c r="E63" s="184"/>
      <c r="F63" s="186"/>
      <c r="G63" s="186"/>
      <c r="H63" s="186"/>
    </row>
    <row r="64" spans="1:8" ht="12.75">
      <c r="A64" s="191"/>
      <c r="B64" s="195"/>
      <c r="C64" s="186"/>
      <c r="D64" s="186"/>
      <c r="E64" s="186"/>
      <c r="F64" s="186"/>
      <c r="G64" s="186"/>
      <c r="H64" s="186"/>
    </row>
    <row r="65" spans="1:8" ht="12.75">
      <c r="A65" s="196"/>
      <c r="B65" s="196"/>
      <c r="C65" s="186"/>
      <c r="D65" s="186"/>
      <c r="E65" s="186"/>
      <c r="F65" s="186"/>
      <c r="G65" s="186"/>
      <c r="H65" s="186"/>
    </row>
    <row r="66" spans="1:8" ht="12.75">
      <c r="A66" s="197"/>
      <c r="B66" s="196"/>
      <c r="C66" s="193"/>
      <c r="D66" s="193"/>
      <c r="E66" s="193"/>
      <c r="F66" s="186"/>
      <c r="G66" s="186"/>
      <c r="H66" s="186"/>
    </row>
    <row r="67" spans="1:8" ht="13.5">
      <c r="A67" s="198"/>
      <c r="B67" s="192"/>
      <c r="C67" s="193"/>
      <c r="D67" s="193"/>
      <c r="E67" s="193"/>
      <c r="F67" s="186"/>
      <c r="G67" s="186"/>
      <c r="H67" s="186"/>
    </row>
    <row r="68" spans="1:8" ht="13.5">
      <c r="A68" s="200"/>
      <c r="B68" s="190"/>
      <c r="C68" s="199"/>
      <c r="D68" s="199"/>
      <c r="E68" s="199"/>
      <c r="F68" s="186"/>
      <c r="G68" s="186"/>
      <c r="H68" s="186"/>
    </row>
    <row r="69" spans="1:8" ht="12.75">
      <c r="A69" s="201"/>
      <c r="B69" s="190"/>
      <c r="C69" s="186"/>
      <c r="D69" s="186"/>
      <c r="E69" s="186"/>
      <c r="F69" s="186"/>
      <c r="G69" s="186"/>
      <c r="H69" s="186"/>
    </row>
    <row r="70" spans="1:8" ht="12.75">
      <c r="A70" s="200"/>
      <c r="B70" s="190"/>
      <c r="C70" s="186"/>
      <c r="D70" s="186"/>
      <c r="E70" s="186"/>
      <c r="F70" s="186"/>
      <c r="G70" s="186"/>
      <c r="H70" s="186"/>
    </row>
    <row r="71" spans="1:8" ht="12.75">
      <c r="A71" s="200"/>
      <c r="B71" s="190"/>
      <c r="C71" s="186"/>
      <c r="D71" s="186"/>
      <c r="E71" s="186"/>
      <c r="F71" s="186"/>
      <c r="G71" s="186"/>
      <c r="H71" s="186"/>
    </row>
    <row r="72" spans="1:8" ht="12.75">
      <c r="A72" s="200"/>
      <c r="B72" s="190"/>
      <c r="C72" s="186"/>
      <c r="D72" s="186"/>
      <c r="E72" s="186"/>
      <c r="F72" s="186"/>
      <c r="G72" s="186"/>
      <c r="H72" s="186"/>
    </row>
    <row r="73" spans="1:8" ht="12.75">
      <c r="A73" s="200"/>
      <c r="B73" s="190"/>
      <c r="C73" s="186"/>
      <c r="D73" s="186"/>
      <c r="E73" s="186"/>
      <c r="F73" s="186"/>
      <c r="G73" s="186"/>
      <c r="H73" s="186"/>
    </row>
    <row r="74" spans="1:5" ht="12.75">
      <c r="A74" s="200"/>
      <c r="B74" s="190"/>
      <c r="C74" s="186"/>
      <c r="D74" s="186"/>
      <c r="E74" s="186"/>
    </row>
    <row r="75" spans="1:5" ht="13.5">
      <c r="A75" s="198"/>
      <c r="B75" s="190"/>
      <c r="C75" s="186"/>
      <c r="D75" s="186"/>
      <c r="E75" s="186"/>
    </row>
    <row r="76" spans="1:5" ht="12.75">
      <c r="A76" s="200"/>
      <c r="B76" s="190"/>
      <c r="C76" s="186"/>
      <c r="D76" s="186"/>
      <c r="E76" s="186"/>
    </row>
    <row r="77" spans="1:5" ht="12.75">
      <c r="A77" s="200"/>
      <c r="B77" s="190"/>
      <c r="C77" s="186"/>
      <c r="D77" s="186"/>
      <c r="E77" s="186"/>
    </row>
    <row r="78" spans="1:5" ht="12.75">
      <c r="A78" s="200"/>
      <c r="B78" s="190"/>
      <c r="C78" s="186"/>
      <c r="D78" s="186"/>
      <c r="E78" s="186"/>
    </row>
    <row r="79" spans="1:5" ht="12.75">
      <c r="A79" s="200"/>
      <c r="B79" s="190"/>
      <c r="C79" s="186"/>
      <c r="D79" s="186"/>
      <c r="E79" s="186"/>
    </row>
    <row r="80" spans="1:5" ht="12.75">
      <c r="A80" s="200"/>
      <c r="B80" s="190"/>
      <c r="C80" s="186"/>
      <c r="D80" s="186"/>
      <c r="E80" s="186"/>
    </row>
    <row r="81" spans="1:5" ht="12.75">
      <c r="A81" s="200"/>
      <c r="B81" s="190"/>
      <c r="C81" s="186"/>
      <c r="D81" s="186"/>
      <c r="E81" s="186"/>
    </row>
    <row r="82" spans="1:5" ht="12.75">
      <c r="A82" s="196"/>
      <c r="B82" s="190"/>
      <c r="C82" s="186"/>
      <c r="D82" s="186"/>
      <c r="E82" s="186"/>
    </row>
    <row r="83" spans="1:5" ht="12.75">
      <c r="A83" s="200"/>
      <c r="B83" s="190"/>
      <c r="C83" s="186"/>
      <c r="D83" s="186"/>
      <c r="E83" s="186"/>
    </row>
    <row r="84" spans="1:5" ht="12.75">
      <c r="A84" s="200"/>
      <c r="B84" s="190"/>
      <c r="C84" s="186"/>
      <c r="D84" s="186"/>
      <c r="E84" s="186"/>
    </row>
    <row r="85" spans="1:5" ht="12.75">
      <c r="A85" s="200"/>
      <c r="B85" s="190"/>
      <c r="C85" s="186"/>
      <c r="D85" s="186"/>
      <c r="E85" s="186"/>
    </row>
    <row r="86" spans="1:5" ht="12.75">
      <c r="A86" s="200"/>
      <c r="B86" s="190"/>
      <c r="C86" s="186"/>
      <c r="D86" s="186"/>
      <c r="E86" s="186"/>
    </row>
    <row r="87" spans="1:5" ht="12.75">
      <c r="A87" s="200"/>
      <c r="B87" s="190"/>
      <c r="C87" s="186"/>
      <c r="D87" s="186"/>
      <c r="E87" s="186"/>
    </row>
    <row r="88" spans="1:5" ht="12.75">
      <c r="A88" s="200"/>
      <c r="B88" s="190"/>
      <c r="C88" s="186"/>
      <c r="D88" s="186"/>
      <c r="E88" s="186"/>
    </row>
    <row r="89" spans="1:5" ht="12.75">
      <c r="A89" s="196"/>
      <c r="B89" s="190"/>
      <c r="C89" s="186"/>
      <c r="D89" s="186"/>
      <c r="E89" s="186"/>
    </row>
    <row r="90" spans="1:5" ht="13.5">
      <c r="A90" s="198"/>
      <c r="B90" s="190"/>
      <c r="C90" s="186"/>
      <c r="D90" s="186"/>
      <c r="E90" s="186"/>
    </row>
    <row r="91" spans="1:5" ht="12.75">
      <c r="A91" s="196"/>
      <c r="B91" s="196"/>
      <c r="C91" s="186"/>
      <c r="D91" s="186"/>
      <c r="E91" s="186"/>
    </row>
    <row r="92" spans="1:5" ht="13.5">
      <c r="A92" s="192"/>
      <c r="B92" s="196"/>
      <c r="C92" s="186"/>
      <c r="D92" s="186"/>
      <c r="E92" s="186"/>
    </row>
    <row r="93" spans="1:5" ht="12.75">
      <c r="A93" s="196"/>
      <c r="B93" s="190"/>
      <c r="C93" s="186"/>
      <c r="D93" s="186"/>
      <c r="E93" s="186"/>
    </row>
    <row r="94" spans="1:5" ht="13.5">
      <c r="A94" s="198"/>
      <c r="B94" s="190"/>
      <c r="C94" s="186"/>
      <c r="D94" s="186"/>
      <c r="E94" s="186"/>
    </row>
    <row r="95" spans="1:5" ht="12.75">
      <c r="A95" s="200"/>
      <c r="B95" s="190"/>
      <c r="C95" s="186"/>
      <c r="D95" s="186"/>
      <c r="E95" s="186"/>
    </row>
    <row r="96" spans="1:5" ht="12.75">
      <c r="A96" s="200"/>
      <c r="B96" s="190"/>
      <c r="C96" s="186"/>
      <c r="D96" s="186"/>
      <c r="E96" s="186"/>
    </row>
    <row r="97" spans="1:5" ht="13.5">
      <c r="A97" s="198"/>
      <c r="B97" s="190"/>
      <c r="C97" s="186"/>
      <c r="D97" s="186"/>
      <c r="E97" s="186"/>
    </row>
    <row r="98" spans="1:5" ht="13.5">
      <c r="A98" s="198"/>
      <c r="B98" s="190"/>
      <c r="C98" s="186"/>
      <c r="D98" s="186"/>
      <c r="E98" s="186"/>
    </row>
    <row r="99" spans="1:5" ht="12.75">
      <c r="A99" s="200"/>
      <c r="B99" s="190"/>
      <c r="C99" s="186"/>
      <c r="D99" s="186"/>
      <c r="E99" s="186"/>
    </row>
    <row r="100" spans="1:5" ht="12.75">
      <c r="A100" s="200"/>
      <c r="B100" s="190"/>
      <c r="C100" s="186"/>
      <c r="D100" s="186"/>
      <c r="E100" s="186"/>
    </row>
    <row r="101" spans="1:5" ht="12.75">
      <c r="A101" s="200"/>
      <c r="B101" s="190"/>
      <c r="C101" s="186"/>
      <c r="D101" s="186"/>
      <c r="E101" s="186"/>
    </row>
    <row r="102" spans="1:5" ht="12.75">
      <c r="A102" s="186"/>
      <c r="B102" s="186"/>
      <c r="C102" s="186"/>
      <c r="D102" s="186"/>
      <c r="E102" s="186"/>
    </row>
    <row r="103" spans="1:5" ht="12.75">
      <c r="A103" s="186"/>
      <c r="B103" s="186"/>
      <c r="C103" s="186"/>
      <c r="D103" s="186"/>
      <c r="E103" s="186"/>
    </row>
    <row r="104" spans="1:5" ht="12.75">
      <c r="A104" s="186"/>
      <c r="B104" s="186"/>
      <c r="C104" s="186"/>
      <c r="D104" s="186"/>
      <c r="E104" s="186"/>
    </row>
    <row r="105" spans="1:5" ht="12.75">
      <c r="A105" s="186"/>
      <c r="B105" s="186"/>
      <c r="C105" s="186"/>
      <c r="D105" s="186"/>
      <c r="E105" s="186"/>
    </row>
    <row r="106" spans="1:5" ht="12.75">
      <c r="A106" s="186"/>
      <c r="B106" s="186"/>
      <c r="C106" s="186"/>
      <c r="D106" s="186"/>
      <c r="E106" s="186"/>
    </row>
    <row r="107" spans="1:5" ht="12.75">
      <c r="A107" s="186"/>
      <c r="B107" s="186"/>
      <c r="C107" s="186"/>
      <c r="D107" s="186"/>
      <c r="E107" s="186"/>
    </row>
    <row r="108" spans="1:5" ht="12.75">
      <c r="A108" s="186"/>
      <c r="B108" s="186"/>
      <c r="C108" s="186"/>
      <c r="D108" s="186"/>
      <c r="E108" s="186"/>
    </row>
    <row r="109" spans="1:5" ht="12.75">
      <c r="A109" s="186"/>
      <c r="B109" s="186"/>
      <c r="C109" s="186"/>
      <c r="D109" s="186"/>
      <c r="E109" s="186"/>
    </row>
    <row r="110" spans="1:5" ht="12.75">
      <c r="A110" s="186"/>
      <c r="B110" s="186"/>
      <c r="C110" s="186"/>
      <c r="D110" s="186"/>
      <c r="E110" s="186"/>
    </row>
    <row r="111" spans="1:5" ht="12.75">
      <c r="A111" s="186"/>
      <c r="B111" s="186"/>
      <c r="C111" s="186"/>
      <c r="D111" s="186"/>
      <c r="E111" s="186"/>
    </row>
    <row r="112" spans="1:5" ht="12.75">
      <c r="A112" s="186"/>
      <c r="B112" s="186"/>
      <c r="C112" s="186"/>
      <c r="D112" s="186"/>
      <c r="E112" s="186"/>
    </row>
    <row r="113" spans="1:5" ht="12.75">
      <c r="A113" s="186"/>
      <c r="B113" s="186"/>
      <c r="C113" s="186"/>
      <c r="D113" s="186"/>
      <c r="E113" s="186"/>
    </row>
    <row r="114" spans="1:5" ht="12.75">
      <c r="A114" s="186"/>
      <c r="B114" s="186"/>
      <c r="C114" s="186"/>
      <c r="D114" s="186"/>
      <c r="E114" s="186"/>
    </row>
    <row r="115" spans="1:5" ht="12.75">
      <c r="A115" s="186"/>
      <c r="B115" s="186"/>
      <c r="C115" s="186"/>
      <c r="D115" s="186"/>
      <c r="E115" s="186"/>
    </row>
    <row r="116" spans="1:5" ht="12.75">
      <c r="A116" s="186"/>
      <c r="B116" s="186"/>
      <c r="C116" s="186"/>
      <c r="D116" s="186"/>
      <c r="E116" s="186"/>
    </row>
    <row r="117" spans="1:5" ht="12.75">
      <c r="A117" s="186"/>
      <c r="B117" s="186"/>
      <c r="C117" s="186"/>
      <c r="D117" s="186"/>
      <c r="E117" s="186"/>
    </row>
    <row r="118" spans="1:5" ht="12.75">
      <c r="A118" s="186"/>
      <c r="B118" s="186"/>
      <c r="C118" s="186"/>
      <c r="D118" s="186"/>
      <c r="E118" s="186"/>
    </row>
    <row r="119" spans="1:5" ht="12.75">
      <c r="A119" s="186"/>
      <c r="B119" s="186"/>
      <c r="C119" s="186"/>
      <c r="D119" s="186"/>
      <c r="E119" s="186"/>
    </row>
    <row r="120" spans="1:5" ht="12.75">
      <c r="A120" s="186"/>
      <c r="B120" s="186"/>
      <c r="C120" s="186"/>
      <c r="D120" s="186"/>
      <c r="E120" s="186"/>
    </row>
    <row r="121" spans="1:5" ht="12.75">
      <c r="A121" s="186"/>
      <c r="B121" s="186"/>
      <c r="C121" s="186"/>
      <c r="D121" s="186"/>
      <c r="E121" s="186"/>
    </row>
    <row r="122" spans="1:5" ht="12.75">
      <c r="A122" s="186"/>
      <c r="B122" s="186"/>
      <c r="C122" s="186"/>
      <c r="D122" s="186"/>
      <c r="E122" s="186"/>
    </row>
    <row r="123" spans="1:5" ht="12.75">
      <c r="A123" s="186"/>
      <c r="B123" s="186"/>
      <c r="C123" s="186"/>
      <c r="D123" s="186"/>
      <c r="E123" s="186"/>
    </row>
    <row r="124" spans="1:5" ht="12.75">
      <c r="A124" s="186"/>
      <c r="B124" s="186"/>
      <c r="C124" s="186"/>
      <c r="D124" s="186"/>
      <c r="E124" s="186"/>
    </row>
    <row r="125" spans="1:5" ht="12.75">
      <c r="A125" s="186"/>
      <c r="B125" s="186"/>
      <c r="C125" s="186"/>
      <c r="D125" s="186"/>
      <c r="E125" s="186"/>
    </row>
    <row r="126" spans="1:5" ht="12.75">
      <c r="A126" s="186"/>
      <c r="B126" s="186"/>
      <c r="C126" s="186"/>
      <c r="D126" s="186"/>
      <c r="E126" s="186"/>
    </row>
    <row r="127" spans="1:5" ht="12.75">
      <c r="A127" s="186"/>
      <c r="B127" s="186"/>
      <c r="C127" s="186"/>
      <c r="D127" s="186"/>
      <c r="E127" s="186"/>
    </row>
    <row r="128" spans="1:5" ht="12.75">
      <c r="A128" s="186"/>
      <c r="B128" s="186"/>
      <c r="C128" s="186"/>
      <c r="D128" s="186"/>
      <c r="E128" s="186"/>
    </row>
    <row r="129" spans="1:5" ht="12.75">
      <c r="A129" s="186"/>
      <c r="B129" s="186"/>
      <c r="C129" s="186"/>
      <c r="D129" s="186"/>
      <c r="E129" s="186"/>
    </row>
    <row r="130" spans="1:5" ht="12.75">
      <c r="A130" s="186"/>
      <c r="B130" s="186"/>
      <c r="C130" s="186"/>
      <c r="D130" s="186"/>
      <c r="E130" s="186"/>
    </row>
    <row r="131" spans="1:5" ht="12.75">
      <c r="A131" s="186"/>
      <c r="B131" s="186"/>
      <c r="C131" s="186"/>
      <c r="D131" s="186"/>
      <c r="E131" s="186"/>
    </row>
    <row r="132" spans="1:5" ht="12.75">
      <c r="A132" s="186"/>
      <c r="B132" s="186"/>
      <c r="C132" s="186"/>
      <c r="D132" s="186"/>
      <c r="E132" s="186"/>
    </row>
    <row r="133" spans="1:5" ht="12.75">
      <c r="A133" s="186"/>
      <c r="B133" s="186"/>
      <c r="C133" s="186"/>
      <c r="D133" s="186"/>
      <c r="E133" s="186"/>
    </row>
    <row r="134" spans="1:5" ht="12.75">
      <c r="A134" s="186"/>
      <c r="B134" s="186"/>
      <c r="C134" s="186"/>
      <c r="D134" s="186"/>
      <c r="E134" s="186"/>
    </row>
    <row r="135" spans="1:5" ht="12.75">
      <c r="A135" s="186"/>
      <c r="B135" s="186"/>
      <c r="C135" s="186"/>
      <c r="D135" s="186"/>
      <c r="E135" s="186"/>
    </row>
    <row r="136" spans="1:5" ht="12.75">
      <c r="A136" s="186"/>
      <c r="B136" s="186"/>
      <c r="C136" s="186"/>
      <c r="D136" s="186"/>
      <c r="E136" s="186"/>
    </row>
    <row r="137" spans="1:5" ht="12.75">
      <c r="A137" s="186"/>
      <c r="B137" s="186"/>
      <c r="C137" s="186"/>
      <c r="D137" s="186"/>
      <c r="E137" s="186"/>
    </row>
    <row r="138" spans="1:5" ht="12.75">
      <c r="A138" s="186"/>
      <c r="B138" s="186"/>
      <c r="C138" s="186"/>
      <c r="D138" s="186"/>
      <c r="E138" s="186"/>
    </row>
    <row r="139" spans="1:5" ht="12.75">
      <c r="A139" s="186"/>
      <c r="B139" s="186"/>
      <c r="C139" s="186"/>
      <c r="D139" s="186"/>
      <c r="E139" s="186"/>
    </row>
    <row r="140" spans="1:5" ht="12.75">
      <c r="A140" s="186"/>
      <c r="B140" s="186"/>
      <c r="C140" s="186"/>
      <c r="D140" s="186"/>
      <c r="E140" s="186"/>
    </row>
    <row r="141" spans="1:5" ht="12.75">
      <c r="A141" s="186"/>
      <c r="B141" s="186"/>
      <c r="C141" s="186"/>
      <c r="D141" s="186"/>
      <c r="E141" s="186"/>
    </row>
    <row r="142" spans="1:5" ht="12.75">
      <c r="A142" s="186"/>
      <c r="B142" s="186"/>
      <c r="C142" s="186"/>
      <c r="D142" s="186"/>
      <c r="E142" s="186"/>
    </row>
    <row r="143" spans="1:5" ht="12.75">
      <c r="A143" s="186"/>
      <c r="B143" s="186"/>
      <c r="C143" s="186"/>
      <c r="D143" s="186"/>
      <c r="E143" s="186"/>
    </row>
    <row r="144" spans="1:5" ht="12.75">
      <c r="A144" s="186"/>
      <c r="B144" s="186"/>
      <c r="C144" s="186"/>
      <c r="D144" s="186"/>
      <c r="E144" s="186"/>
    </row>
    <row r="145" spans="1:5" ht="12.75">
      <c r="A145" s="186"/>
      <c r="B145" s="186"/>
      <c r="C145" s="186"/>
      <c r="D145" s="186"/>
      <c r="E145" s="186"/>
    </row>
    <row r="146" spans="1:5" ht="12.75">
      <c r="A146" s="186"/>
      <c r="B146" s="186"/>
      <c r="C146" s="186"/>
      <c r="D146" s="186"/>
      <c r="E146" s="186"/>
    </row>
    <row r="147" spans="1:5" ht="12.75">
      <c r="A147" s="186"/>
      <c r="B147" s="186"/>
      <c r="C147" s="186"/>
      <c r="D147" s="186"/>
      <c r="E147" s="186"/>
    </row>
    <row r="148" spans="1:5" ht="12.75">
      <c r="A148" s="186"/>
      <c r="B148" s="186"/>
      <c r="C148" s="186"/>
      <c r="D148" s="186"/>
      <c r="E148" s="186"/>
    </row>
    <row r="149" spans="1:5" ht="12.75">
      <c r="A149" s="186"/>
      <c r="B149" s="186"/>
      <c r="C149" s="186"/>
      <c r="D149" s="186"/>
      <c r="E149" s="186"/>
    </row>
    <row r="150" spans="1:5" ht="12.75">
      <c r="A150" s="186"/>
      <c r="B150" s="186"/>
      <c r="C150" s="186"/>
      <c r="D150" s="186"/>
      <c r="E150" s="186"/>
    </row>
    <row r="151" spans="1:5" ht="12.75">
      <c r="A151" s="186"/>
      <c r="B151" s="186"/>
      <c r="C151" s="186"/>
      <c r="D151" s="186"/>
      <c r="E151" s="186"/>
    </row>
    <row r="152" spans="1:5" ht="12.75">
      <c r="A152" s="186"/>
      <c r="B152" s="186"/>
      <c r="C152" s="186"/>
      <c r="D152" s="186"/>
      <c r="E152" s="186"/>
    </row>
    <row r="153" spans="1:5" ht="12.75">
      <c r="A153" s="186"/>
      <c r="B153" s="186"/>
      <c r="C153" s="186"/>
      <c r="D153" s="186"/>
      <c r="E153" s="186"/>
    </row>
    <row r="154" spans="1:5" ht="12.75">
      <c r="A154" s="186"/>
      <c r="B154" s="186"/>
      <c r="C154" s="186"/>
      <c r="D154" s="186"/>
      <c r="E154" s="186"/>
    </row>
    <row r="155" spans="1:5" ht="12.75">
      <c r="A155" s="186"/>
      <c r="B155" s="186"/>
      <c r="C155" s="186"/>
      <c r="D155" s="186"/>
      <c r="E155" s="186"/>
    </row>
    <row r="156" spans="1:5" ht="12.75">
      <c r="A156" s="186"/>
      <c r="B156" s="186"/>
      <c r="C156" s="186"/>
      <c r="D156" s="186"/>
      <c r="E156" s="186"/>
    </row>
    <row r="157" spans="1:5" ht="12.75">
      <c r="A157" s="186"/>
      <c r="B157" s="186"/>
      <c r="C157" s="186"/>
      <c r="D157" s="186"/>
      <c r="E157" s="186"/>
    </row>
    <row r="158" spans="1:5" ht="12.75">
      <c r="A158" s="186"/>
      <c r="B158" s="186"/>
      <c r="C158" s="186"/>
      <c r="D158" s="186"/>
      <c r="E158" s="186"/>
    </row>
    <row r="159" spans="1:5" ht="12.75">
      <c r="A159" s="186"/>
      <c r="B159" s="186"/>
      <c r="C159" s="186"/>
      <c r="D159" s="186"/>
      <c r="E159" s="186"/>
    </row>
    <row r="160" spans="1:5" ht="12.75">
      <c r="A160" s="186"/>
      <c r="B160" s="186"/>
      <c r="C160" s="186"/>
      <c r="D160" s="186"/>
      <c r="E160" s="186"/>
    </row>
    <row r="161" spans="1:5" ht="12.75">
      <c r="A161" s="186"/>
      <c r="B161" s="186"/>
      <c r="C161" s="186"/>
      <c r="D161" s="186"/>
      <c r="E161" s="186"/>
    </row>
    <row r="162" spans="1:5" ht="12.75">
      <c r="A162" s="186"/>
      <c r="B162" s="186"/>
      <c r="C162" s="186"/>
      <c r="D162" s="186"/>
      <c r="E162" s="186"/>
    </row>
    <row r="163" spans="1:5" ht="12.75">
      <c r="A163" s="186"/>
      <c r="B163" s="186"/>
      <c r="C163" s="186"/>
      <c r="D163" s="186"/>
      <c r="E163" s="186"/>
    </row>
    <row r="164" spans="1:5" ht="12.75">
      <c r="A164" s="186"/>
      <c r="B164" s="186"/>
      <c r="C164" s="186"/>
      <c r="D164" s="186"/>
      <c r="E164" s="186"/>
    </row>
    <row r="165" spans="1:5" ht="12.75">
      <c r="A165" s="186"/>
      <c r="B165" s="186"/>
      <c r="C165" s="186"/>
      <c r="D165" s="186"/>
      <c r="E165" s="186"/>
    </row>
    <row r="166" spans="1:5" ht="12.75">
      <c r="A166" s="186"/>
      <c r="B166" s="186"/>
      <c r="C166" s="186"/>
      <c r="D166" s="186"/>
      <c r="E166" s="186"/>
    </row>
    <row r="167" spans="1:5" ht="12.75">
      <c r="A167" s="186"/>
      <c r="B167" s="186"/>
      <c r="C167" s="186"/>
      <c r="D167" s="186"/>
      <c r="E167" s="186"/>
    </row>
    <row r="168" spans="1:5" ht="12.75">
      <c r="A168" s="186"/>
      <c r="B168" s="186"/>
      <c r="C168" s="186"/>
      <c r="D168" s="186"/>
      <c r="E168" s="186"/>
    </row>
    <row r="169" spans="1:5" ht="12.75">
      <c r="A169" s="186"/>
      <c r="B169" s="186"/>
      <c r="C169" s="186"/>
      <c r="D169" s="186"/>
      <c r="E169" s="186"/>
    </row>
    <row r="170" spans="1:5" ht="12.75">
      <c r="A170" s="186"/>
      <c r="B170" s="186"/>
      <c r="C170" s="186"/>
      <c r="D170" s="186"/>
      <c r="E170" s="186"/>
    </row>
    <row r="171" spans="1:5" ht="12.75">
      <c r="A171" s="186"/>
      <c r="B171" s="186"/>
      <c r="C171" s="186"/>
      <c r="D171" s="186"/>
      <c r="E171" s="186"/>
    </row>
    <row r="172" spans="1:5" ht="12.75">
      <c r="A172" s="186"/>
      <c r="B172" s="186"/>
      <c r="C172" s="186"/>
      <c r="D172" s="186"/>
      <c r="E172" s="186"/>
    </row>
    <row r="173" spans="1:5" ht="12.75">
      <c r="A173" s="186"/>
      <c r="B173" s="186"/>
      <c r="C173" s="186"/>
      <c r="D173" s="186"/>
      <c r="E173" s="186"/>
    </row>
    <row r="174" spans="1:5" ht="12.75">
      <c r="A174" s="186"/>
      <c r="B174" s="186"/>
      <c r="C174" s="186"/>
      <c r="D174" s="186"/>
      <c r="E174" s="186"/>
    </row>
    <row r="175" spans="1:5" ht="12.75">
      <c r="A175" s="186"/>
      <c r="B175" s="186"/>
      <c r="C175" s="186"/>
      <c r="D175" s="186"/>
      <c r="E175" s="186"/>
    </row>
    <row r="176" spans="1:5" ht="12.75">
      <c r="A176" s="186"/>
      <c r="B176" s="186"/>
      <c r="C176" s="186"/>
      <c r="D176" s="186"/>
      <c r="E176" s="186"/>
    </row>
    <row r="177" spans="1:5" ht="12.75">
      <c r="A177" s="186"/>
      <c r="B177" s="186"/>
      <c r="C177" s="186"/>
      <c r="D177" s="186"/>
      <c r="E177" s="186"/>
    </row>
    <row r="178" spans="1:5" ht="12.75">
      <c r="A178" s="186"/>
      <c r="B178" s="186"/>
      <c r="C178" s="186"/>
      <c r="D178" s="186"/>
      <c r="E178" s="186"/>
    </row>
    <row r="179" spans="1:5" ht="12.75">
      <c r="A179" s="186"/>
      <c r="B179" s="186"/>
      <c r="C179" s="186"/>
      <c r="D179" s="186"/>
      <c r="E179" s="186"/>
    </row>
    <row r="180" spans="1:5" ht="12.75">
      <c r="A180" s="186"/>
      <c r="B180" s="186"/>
      <c r="C180" s="186"/>
      <c r="D180" s="186"/>
      <c r="E180" s="186"/>
    </row>
    <row r="181" spans="1:5" ht="12.75">
      <c r="A181" s="186"/>
      <c r="B181" s="186"/>
      <c r="C181" s="186"/>
      <c r="D181" s="186"/>
      <c r="E181" s="186"/>
    </row>
    <row r="182" spans="1:5" ht="12.75">
      <c r="A182" s="186"/>
      <c r="B182" s="186"/>
      <c r="C182" s="186"/>
      <c r="D182" s="186"/>
      <c r="E182" s="186"/>
    </row>
    <row r="183" spans="1:5" ht="12.75">
      <c r="A183" s="186"/>
      <c r="B183" s="186"/>
      <c r="C183" s="186"/>
      <c r="D183" s="186"/>
      <c r="E183" s="186"/>
    </row>
    <row r="184" spans="1:5" ht="12.75">
      <c r="A184" s="186"/>
      <c r="B184" s="186"/>
      <c r="C184" s="186"/>
      <c r="D184" s="186"/>
      <c r="E184" s="186"/>
    </row>
    <row r="185" spans="1:5" ht="12.75">
      <c r="A185" s="186"/>
      <c r="B185" s="186"/>
      <c r="C185" s="186"/>
      <c r="D185" s="186"/>
      <c r="E185" s="186"/>
    </row>
    <row r="186" spans="1:5" ht="12.75">
      <c r="A186" s="186"/>
      <c r="B186" s="186"/>
      <c r="C186" s="186"/>
      <c r="D186" s="186"/>
      <c r="E186" s="186"/>
    </row>
    <row r="187" spans="1:5" ht="12.75">
      <c r="A187" s="186"/>
      <c r="B187" s="186"/>
      <c r="C187" s="186"/>
      <c r="D187" s="186"/>
      <c r="E187" s="186"/>
    </row>
    <row r="188" spans="1:5" ht="12.75">
      <c r="A188" s="186"/>
      <c r="B188" s="186"/>
      <c r="C188" s="186"/>
      <c r="D188" s="186"/>
      <c r="E188" s="186"/>
    </row>
    <row r="189" spans="1:5" ht="12.75">
      <c r="A189" s="186"/>
      <c r="B189" s="186"/>
      <c r="C189" s="186"/>
      <c r="D189" s="186"/>
      <c r="E189" s="186"/>
    </row>
    <row r="190" spans="1:5" ht="12.75">
      <c r="A190" s="186"/>
      <c r="B190" s="186"/>
      <c r="C190" s="186"/>
      <c r="D190" s="186"/>
      <c r="E190" s="186"/>
    </row>
    <row r="191" spans="1:5" ht="12.75">
      <c r="A191" s="186"/>
      <c r="B191" s="186"/>
      <c r="C191" s="186"/>
      <c r="D191" s="186"/>
      <c r="E191" s="186"/>
    </row>
    <row r="192" spans="1:5" ht="12.75">
      <c r="A192" s="186"/>
      <c r="B192" s="186"/>
      <c r="C192" s="186"/>
      <c r="D192" s="186"/>
      <c r="E192" s="186"/>
    </row>
    <row r="193" spans="1:5" ht="12.75">
      <c r="A193" s="186"/>
      <c r="B193" s="186"/>
      <c r="C193" s="186"/>
      <c r="D193" s="186"/>
      <c r="E193" s="186"/>
    </row>
    <row r="194" spans="1:5" ht="12.75">
      <c r="A194" s="186"/>
      <c r="B194" s="186"/>
      <c r="C194" s="186"/>
      <c r="D194" s="186"/>
      <c r="E194" s="186"/>
    </row>
    <row r="195" spans="3:5" ht="12.75">
      <c r="C195" s="186"/>
      <c r="D195" s="186"/>
      <c r="E195" s="186"/>
    </row>
  </sheetData>
  <sheetProtection/>
  <mergeCells count="4">
    <mergeCell ref="A1:B1"/>
    <mergeCell ref="A2:A3"/>
    <mergeCell ref="B2:B3"/>
    <mergeCell ref="C2:E2"/>
  </mergeCells>
  <printOptions/>
  <pageMargins left="0.7480314960629921" right="0.7480314960629921" top="0.5905511811023623" bottom="0.3937007874015748" header="0.5118110236220472" footer="0.5118110236220472"/>
  <pageSetup fitToHeight="0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Хомченко</dc:creator>
  <cp:keywords/>
  <dc:description/>
  <cp:lastModifiedBy>SpecSvyaz</cp:lastModifiedBy>
  <cp:lastPrinted>2017-10-11T13:42:19Z</cp:lastPrinted>
  <dcterms:created xsi:type="dcterms:W3CDTF">2005-11-21T06:10:15Z</dcterms:created>
  <dcterms:modified xsi:type="dcterms:W3CDTF">2017-10-25T11:05:24Z</dcterms:modified>
  <cp:category/>
  <cp:version/>
  <cp:contentType/>
  <cp:contentStatus/>
</cp:coreProperties>
</file>